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240" windowWidth="35280" windowHeight="13200" tabRatio="599"/>
  </bookViews>
  <sheets>
    <sheet name="dettaglio regionale " sheetId="2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O19" i="2"/>
  <c r="BP19"/>
  <c r="BN19"/>
  <c r="AZ19"/>
  <c r="BS17"/>
  <c r="BQ4"/>
  <c r="BS18"/>
  <c r="BR18"/>
  <c r="BQ18"/>
  <c r="BR17"/>
  <c r="BQ17"/>
  <c r="BS16"/>
  <c r="BR16"/>
  <c r="BQ16"/>
  <c r="BS15"/>
  <c r="BR15"/>
  <c r="BQ15"/>
  <c r="BS14"/>
  <c r="BR14"/>
  <c r="BQ14"/>
  <c r="BS13"/>
  <c r="BR13"/>
  <c r="BQ13"/>
  <c r="BS12"/>
  <c r="BR12"/>
  <c r="BQ12"/>
  <c r="BS11"/>
  <c r="BR11"/>
  <c r="BQ11"/>
  <c r="BS10"/>
  <c r="BR10"/>
  <c r="BQ10"/>
  <c r="BS9"/>
  <c r="BR9"/>
  <c r="BQ9"/>
  <c r="BS8"/>
  <c r="BR8"/>
  <c r="BQ8"/>
  <c r="BS7"/>
  <c r="BR7"/>
  <c r="BQ7"/>
  <c r="BS6"/>
  <c r="BR6"/>
  <c r="BQ6"/>
  <c r="BS5"/>
  <c r="BR5"/>
  <c r="BQ5"/>
  <c r="BS4"/>
  <c r="BR4"/>
  <c r="BA19"/>
  <c r="AY19"/>
  <c r="BQ20"/>
  <c r="O20"/>
  <c r="Q2"/>
  <c r="X20"/>
  <c r="Z2"/>
  <c r="AG20"/>
  <c r="BE20"/>
  <c r="BH20"/>
  <c r="BN20"/>
  <c r="R20"/>
  <c r="C20"/>
  <c r="BR19"/>
  <c r="BQ19"/>
  <c r="I20"/>
  <c r="K2"/>
  <c r="BP2"/>
  <c r="AM20"/>
  <c r="AO2"/>
  <c r="AS20"/>
  <c r="AU2"/>
  <c r="AD20"/>
  <c r="AF2"/>
  <c r="AV20"/>
  <c r="AX2"/>
  <c r="AP20"/>
  <c r="AR2"/>
  <c r="BJ2"/>
  <c r="AJ20"/>
  <c r="AL2"/>
  <c r="L20"/>
  <c r="N2"/>
  <c r="AA20"/>
  <c r="AC2"/>
  <c r="E2"/>
  <c r="T2"/>
  <c r="AY20"/>
  <c r="BA2"/>
  <c r="AI2"/>
  <c r="F20"/>
  <c r="H2"/>
  <c r="BB20"/>
  <c r="BD2"/>
  <c r="U20"/>
  <c r="W2"/>
  <c r="BK20"/>
  <c r="BM2"/>
  <c r="BS20"/>
  <c r="BG2"/>
  <c r="BR20"/>
  <c r="BR21"/>
  <c r="BS19"/>
  <c r="BQ21"/>
  <c r="BT21"/>
  <c r="BS2"/>
</calcChain>
</file>

<file path=xl/sharedStrings.xml><?xml version="1.0" encoding="utf-8"?>
<sst xmlns="http://schemas.openxmlformats.org/spreadsheetml/2006/main" count="143" uniqueCount="48">
  <si>
    <t>REGIONE</t>
  </si>
  <si>
    <t>ABRUZZO</t>
  </si>
  <si>
    <t>BASILICATA</t>
  </si>
  <si>
    <t>BOLZANO</t>
  </si>
  <si>
    <t>CALABRIA</t>
  </si>
  <si>
    <t>CAMPANIA</t>
  </si>
  <si>
    <t>EMILIA ROMAGNA</t>
  </si>
  <si>
    <t>FRIULI V.G.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</si>
  <si>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</si>
  <si>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</si>
  <si>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</si>
  <si>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</si>
  <si>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</si>
  <si>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</si>
  <si>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</si>
  <si>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</si>
  <si>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</si>
  <si>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</si>
  <si>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TRENTO</t>
  </si>
  <si>
    <t>UMBRIA</t>
  </si>
  <si>
    <t>VAL D'AOSTA</t>
  </si>
  <si>
    <t>VENETO</t>
  </si>
  <si>
    <t>TOTALI</t>
  </si>
  <si>
    <t>FE</t>
  </si>
  <si>
    <t>SC</t>
  </si>
  <si>
    <t>AM</t>
  </si>
  <si>
    <t>DIRIGENTE</t>
  </si>
  <si>
    <t>Terza  area</t>
  </si>
  <si>
    <t>F6</t>
  </si>
  <si>
    <t>F5</t>
  </si>
  <si>
    <t>F4</t>
  </si>
  <si>
    <t>F3</t>
  </si>
  <si>
    <t>F2</t>
  </si>
  <si>
    <t>F1</t>
  </si>
  <si>
    <t>Seconda Area</t>
  </si>
  <si>
    <t>Prima Area</t>
  </si>
  <si>
    <t>TOTALE</t>
  </si>
  <si>
    <t>indetto da  :</t>
  </si>
  <si>
    <t>Provvisori/Definitivi</t>
  </si>
  <si>
    <t>FE = forza effettiva</t>
  </si>
  <si>
    <t>SC = scioperanti</t>
  </si>
  <si>
    <t>AM = assenti per altri motivi</t>
  </si>
  <si>
    <t>D</t>
  </si>
  <si>
    <t xml:space="preserve"> </t>
  </si>
  <si>
    <t>FP CGIL - CISL FP - UIL PA - CONFSAL/UNSA - FLP</t>
  </si>
  <si>
    <t>UFFICI CENTRALI (*)</t>
  </si>
  <si>
    <t>(*): include COP Pescara</t>
  </si>
  <si>
    <t>DEFINITIVO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</si>
</sst>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  <numFmt numFmtId="165" formatCode="_-[$€]\ * #,##0.00_-;\-[$€]\ * #,##0.00_-;_-[$€]\ * &quot;-&quot;??_-;_-@_-"/>
    <numFmt numFmtId="166" formatCode="#,##0_ ;\-#,##0\ "/>
  </numFmts>
  <fonts count="15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</font>
    <font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indexed="8"/>
      <name val="Arial"/>
      <family val="2"/>
    </font>
    <font>
      <b/>
      <sz val="11"/>
      <name val="Calibri"/>
      <family val="2"/>
      <scheme val="minor"/>
    </font>
    <font>
      <b/>
      <sz val="1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9" fillId="0" borderId="0"/>
    <xf numFmtId="0" fontId="4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58">
    <xf numFmtId="0" fontId="0" fillId="0" borderId="0" xfId="0"/>
    <xf numFmtId="0" fontId="5" fillId="0" borderId="0" xfId="0" applyFont="1"/>
    <xf numFmtId="164" fontId="6" fillId="2" borderId="0" xfId="4" applyNumberFormat="1" applyFont="1" applyFill="1" applyBorder="1" applyAlignment="1">
      <alignment horizontal="center"/>
    </xf>
    <xf numFmtId="10" fontId="6" fillId="2" borderId="2" xfId="11" applyNumberFormat="1" applyFont="1" applyFill="1" applyBorder="1" applyAlignment="1">
      <alignment horizontal="center"/>
    </xf>
    <xf numFmtId="9" fontId="5" fillId="0" borderId="0" xfId="11" applyFont="1"/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2" fillId="2" borderId="9" xfId="4" applyNumberFormat="1" applyFont="1" applyFill="1" applyBorder="1" applyAlignment="1">
      <alignment horizontal="center"/>
    </xf>
    <xf numFmtId="164" fontId="2" fillId="2" borderId="10" xfId="4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166" fontId="4" fillId="0" borderId="13" xfId="5" applyNumberFormat="1" applyFont="1" applyBorder="1" applyAlignment="1">
      <alignment horizontal="center" vertical="center"/>
    </xf>
    <xf numFmtId="166" fontId="4" fillId="0" borderId="12" xfId="5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10" fontId="1" fillId="0" borderId="0" xfId="11" applyNumberFormat="1" applyFont="1" applyAlignment="1">
      <alignment horizontal="center"/>
    </xf>
    <xf numFmtId="164" fontId="0" fillId="0" borderId="0" xfId="0" applyNumberFormat="1"/>
    <xf numFmtId="10" fontId="0" fillId="0" borderId="0" xfId="11" applyNumberFormat="1" applyFont="1"/>
    <xf numFmtId="164" fontId="0" fillId="0" borderId="0" xfId="4" applyNumberFormat="1" applyFont="1"/>
    <xf numFmtId="166" fontId="2" fillId="2" borderId="12" xfId="5" applyNumberFormat="1" applyFont="1" applyFill="1" applyBorder="1" applyAlignment="1"/>
    <xf numFmtId="0" fontId="7" fillId="2" borderId="9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1" fontId="4" fillId="4" borderId="20" xfId="0" applyNumberFormat="1" applyFont="1" applyFill="1" applyBorder="1" applyAlignment="1">
      <alignment horizontal="center"/>
    </xf>
    <xf numFmtId="1" fontId="4" fillId="4" borderId="21" xfId="0" applyNumberFormat="1" applyFont="1" applyFill="1" applyBorder="1" applyAlignment="1">
      <alignment horizontal="center"/>
    </xf>
    <xf numFmtId="1" fontId="4" fillId="4" borderId="17" xfId="0" applyNumberFormat="1" applyFont="1" applyFill="1" applyBorder="1" applyAlignment="1">
      <alignment horizontal="center"/>
    </xf>
    <xf numFmtId="1" fontId="4" fillId="4" borderId="22" xfId="0" applyNumberFormat="1" applyFont="1" applyFill="1" applyBorder="1" applyAlignment="1">
      <alignment horizontal="center"/>
    </xf>
    <xf numFmtId="1" fontId="4" fillId="4" borderId="10" xfId="0" applyNumberFormat="1" applyFont="1" applyFill="1" applyBorder="1" applyAlignment="1">
      <alignment horizontal="center"/>
    </xf>
    <xf numFmtId="1" fontId="4" fillId="5" borderId="17" xfId="0" applyNumberFormat="1" applyFont="1" applyFill="1" applyBorder="1" applyAlignment="1">
      <alignment horizontal="center" vertical="center"/>
    </xf>
    <xf numFmtId="1" fontId="4" fillId="5" borderId="9" xfId="0" applyNumberFormat="1" applyFont="1" applyFill="1" applyBorder="1" applyAlignment="1">
      <alignment horizontal="center" vertical="center"/>
    </xf>
    <xf numFmtId="1" fontId="4" fillId="5" borderId="10" xfId="0" applyNumberFormat="1" applyFont="1" applyFill="1" applyBorder="1" applyAlignment="1">
      <alignment horizontal="center" vertical="center"/>
    </xf>
    <xf numFmtId="1" fontId="4" fillId="0" borderId="20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1" fontId="4" fillId="0" borderId="21" xfId="0" applyNumberFormat="1" applyFont="1" applyFill="1" applyBorder="1" applyAlignment="1">
      <alignment horizontal="center"/>
    </xf>
    <xf numFmtId="1" fontId="4" fillId="0" borderId="17" xfId="0" applyNumberFormat="1" applyFont="1" applyFill="1" applyBorder="1" applyAlignment="1">
      <alignment horizontal="center"/>
    </xf>
    <xf numFmtId="1" fontId="4" fillId="0" borderId="24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1" fontId="4" fillId="6" borderId="17" xfId="0" applyNumberFormat="1" applyFont="1" applyFill="1" applyBorder="1" applyAlignment="1">
      <alignment horizontal="center" vertical="center"/>
    </xf>
    <xf numFmtId="1" fontId="4" fillId="6" borderId="9" xfId="0" applyNumberFormat="1" applyFont="1" applyFill="1" applyBorder="1" applyAlignment="1">
      <alignment horizontal="center" vertical="center"/>
    </xf>
    <xf numFmtId="1" fontId="4" fillId="6" borderId="10" xfId="0" applyNumberFormat="1" applyFont="1" applyFill="1" applyBorder="1" applyAlignment="1">
      <alignment horizontal="center" vertical="center"/>
    </xf>
    <xf numFmtId="1" fontId="4" fillId="7" borderId="20" xfId="0" applyNumberFormat="1" applyFont="1" applyFill="1" applyBorder="1" applyAlignment="1">
      <alignment horizontal="center"/>
    </xf>
    <xf numFmtId="1" fontId="4" fillId="7" borderId="21" xfId="0" applyNumberFormat="1" applyFont="1" applyFill="1" applyBorder="1" applyAlignment="1">
      <alignment horizontal="center"/>
    </xf>
    <xf numFmtId="1" fontId="4" fillId="7" borderId="17" xfId="0" applyNumberFormat="1" applyFont="1" applyFill="1" applyBorder="1" applyAlignment="1">
      <alignment horizontal="center"/>
    </xf>
    <xf numFmtId="1" fontId="4" fillId="7" borderId="24" xfId="0" applyNumberFormat="1" applyFont="1" applyFill="1" applyBorder="1" applyAlignment="1">
      <alignment horizontal="center"/>
    </xf>
    <xf numFmtId="1" fontId="4" fillId="7" borderId="10" xfId="0" applyNumberFormat="1" applyFont="1" applyFill="1" applyBorder="1" applyAlignment="1">
      <alignment horizontal="center"/>
    </xf>
    <xf numFmtId="1" fontId="4" fillId="8" borderId="17" xfId="0" applyNumberFormat="1" applyFont="1" applyFill="1" applyBorder="1" applyAlignment="1">
      <alignment horizontal="center" vertical="center"/>
    </xf>
    <xf numFmtId="1" fontId="4" fillId="8" borderId="9" xfId="0" applyNumberFormat="1" applyFont="1" applyFill="1" applyBorder="1" applyAlignment="1">
      <alignment horizontal="center" vertical="center"/>
    </xf>
    <xf numFmtId="1" fontId="4" fillId="8" borderId="10" xfId="0" applyNumberFormat="1" applyFont="1" applyFill="1" applyBorder="1" applyAlignment="1">
      <alignment horizontal="center" vertical="center"/>
    </xf>
    <xf numFmtId="1" fontId="4" fillId="0" borderId="27" xfId="0" applyNumberFormat="1" applyFont="1" applyFill="1" applyBorder="1" applyAlignment="1">
      <alignment horizontal="center"/>
    </xf>
    <xf numFmtId="1" fontId="4" fillId="0" borderId="28" xfId="0" applyNumberFormat="1" applyFont="1" applyFill="1" applyBorder="1" applyAlignment="1">
      <alignment horizontal="center"/>
    </xf>
    <xf numFmtId="1" fontId="4" fillId="0" borderId="29" xfId="0" applyNumberFormat="1" applyFont="1" applyFill="1" applyBorder="1" applyAlignment="1">
      <alignment horizontal="center"/>
    </xf>
    <xf numFmtId="1" fontId="4" fillId="0" borderId="30" xfId="0" applyNumberFormat="1" applyFont="1" applyFill="1" applyBorder="1" applyAlignment="1">
      <alignment horizontal="center"/>
    </xf>
    <xf numFmtId="1" fontId="4" fillId="0" borderId="32" xfId="5" applyNumberFormat="1" applyFont="1" applyFill="1" applyBorder="1" applyAlignment="1">
      <alignment horizontal="center" vertical="center"/>
    </xf>
    <xf numFmtId="1" fontId="4" fillId="0" borderId="28" xfId="5" applyNumberFormat="1" applyFont="1" applyFill="1" applyBorder="1" applyAlignment="1">
      <alignment horizontal="center" vertical="center"/>
    </xf>
    <xf numFmtId="1" fontId="4" fillId="0" borderId="31" xfId="5" applyNumberFormat="1" applyFont="1" applyFill="1" applyBorder="1" applyAlignment="1">
      <alignment horizontal="center" vertical="center"/>
    </xf>
    <xf numFmtId="1" fontId="4" fillId="0" borderId="31" xfId="0" applyNumberFormat="1" applyFont="1" applyFill="1" applyBorder="1" applyAlignment="1">
      <alignment horizontal="center"/>
    </xf>
    <xf numFmtId="1" fontId="4" fillId="6" borderId="30" xfId="0" applyNumberFormat="1" applyFont="1" applyFill="1" applyBorder="1" applyAlignment="1">
      <alignment horizontal="center" vertical="center"/>
    </xf>
    <xf numFmtId="1" fontId="4" fillId="6" borderId="28" xfId="0" applyNumberFormat="1" applyFont="1" applyFill="1" applyBorder="1" applyAlignment="1">
      <alignment horizontal="center" vertical="center"/>
    </xf>
    <xf numFmtId="1" fontId="4" fillId="6" borderId="31" xfId="0" applyNumberFormat="1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35" xfId="0" applyFont="1" applyFill="1" applyBorder="1" applyAlignment="1">
      <alignment horizontal="center"/>
    </xf>
    <xf numFmtId="0" fontId="7" fillId="7" borderId="33" xfId="0" applyFont="1" applyFill="1" applyBorder="1" applyAlignment="1">
      <alignment horizontal="center"/>
    </xf>
    <xf numFmtId="0" fontId="7" fillId="7" borderId="34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164" fontId="2" fillId="2" borderId="20" xfId="4" applyNumberFormat="1" applyFont="1" applyFill="1" applyBorder="1" applyAlignment="1">
      <alignment horizontal="center"/>
    </xf>
    <xf numFmtId="0" fontId="7" fillId="9" borderId="0" xfId="0" applyFont="1" applyFill="1"/>
    <xf numFmtId="0" fontId="7" fillId="10" borderId="0" xfId="0" applyFont="1" applyFill="1"/>
    <xf numFmtId="1" fontId="4" fillId="11" borderId="9" xfId="0" applyNumberFormat="1" applyFont="1" applyFill="1" applyBorder="1" applyAlignment="1">
      <alignment horizontal="center"/>
    </xf>
    <xf numFmtId="1" fontId="4" fillId="12" borderId="9" xfId="0" applyNumberFormat="1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1" fontId="4" fillId="4" borderId="47" xfId="0" applyNumberFormat="1" applyFont="1" applyFill="1" applyBorder="1" applyAlignment="1">
      <alignment horizontal="center"/>
    </xf>
    <xf numFmtId="1" fontId="4" fillId="4" borderId="48" xfId="0" applyNumberFormat="1" applyFont="1" applyFill="1" applyBorder="1" applyAlignment="1">
      <alignment horizontal="center"/>
    </xf>
    <xf numFmtId="1" fontId="4" fillId="4" borderId="49" xfId="0" applyNumberFormat="1" applyFont="1" applyFill="1" applyBorder="1" applyAlignment="1">
      <alignment horizontal="center"/>
    </xf>
    <xf numFmtId="0" fontId="4" fillId="7" borderId="45" xfId="0" applyFont="1" applyFill="1" applyBorder="1" applyAlignment="1">
      <alignment horizontal="center" vertical="center" wrapText="1"/>
    </xf>
    <xf numFmtId="0" fontId="4" fillId="7" borderId="43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/>
    </xf>
    <xf numFmtId="1" fontId="4" fillId="7" borderId="9" xfId="0" applyNumberFormat="1" applyFont="1" applyFill="1" applyBorder="1" applyAlignment="1">
      <alignment horizontal="center"/>
    </xf>
    <xf numFmtId="0" fontId="4" fillId="0" borderId="43" xfId="0" applyFont="1" applyBorder="1" applyAlignment="1">
      <alignment horizont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7" borderId="5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164" fontId="2" fillId="2" borderId="7" xfId="4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2" fillId="2" borderId="36" xfId="4" applyNumberFormat="1" applyFont="1" applyFill="1" applyBorder="1" applyAlignment="1">
      <alignment horizontal="center"/>
    </xf>
    <xf numFmtId="164" fontId="2" fillId="2" borderId="26" xfId="4" applyNumberFormat="1" applyFont="1" applyFill="1" applyBorder="1" applyAlignment="1">
      <alignment horizontal="center"/>
    </xf>
    <xf numFmtId="164" fontId="2" fillId="2" borderId="23" xfId="4" applyNumberFormat="1" applyFont="1" applyFill="1" applyBorder="1" applyAlignment="1">
      <alignment horizontal="center"/>
    </xf>
    <xf numFmtId="164" fontId="2" fillId="2" borderId="14" xfId="4" applyNumberFormat="1" applyFont="1" applyFill="1" applyBorder="1" applyAlignment="1">
      <alignment horizontal="center"/>
    </xf>
    <xf numFmtId="164" fontId="2" fillId="2" borderId="37" xfId="4" applyNumberFormat="1" applyFont="1" applyFill="1" applyBorder="1" applyAlignment="1">
      <alignment horizontal="center"/>
    </xf>
    <xf numFmtId="164" fontId="2" fillId="2" borderId="38" xfId="4" applyNumberFormat="1" applyFont="1" applyFill="1" applyBorder="1" applyAlignment="1">
      <alignment horizontal="center"/>
    </xf>
    <xf numFmtId="0" fontId="4" fillId="0" borderId="54" xfId="0" applyFont="1" applyBorder="1" applyAlignment="1">
      <alignment horizontal="center" wrapText="1"/>
    </xf>
    <xf numFmtId="1" fontId="4" fillId="4" borderId="25" xfId="0" applyNumberFormat="1" applyFont="1" applyFill="1" applyBorder="1" applyAlignment="1">
      <alignment horizontal="center"/>
    </xf>
    <xf numFmtId="1" fontId="4" fillId="4" borderId="26" xfId="0" applyNumberFormat="1" applyFont="1" applyFill="1" applyBorder="1" applyAlignment="1">
      <alignment horizontal="center"/>
    </xf>
    <xf numFmtId="1" fontId="4" fillId="4" borderId="23" xfId="0" applyNumberFormat="1" applyFont="1" applyFill="1" applyBorder="1" applyAlignment="1">
      <alignment horizontal="center"/>
    </xf>
    <xf numFmtId="166" fontId="11" fillId="0" borderId="0" xfId="0" applyNumberFormat="1" applyFont="1"/>
    <xf numFmtId="1" fontId="4" fillId="10" borderId="9" xfId="0" applyNumberFormat="1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/>
    </xf>
    <xf numFmtId="10" fontId="5" fillId="14" borderId="2" xfId="11" applyNumberFormat="1" applyFont="1" applyFill="1" applyBorder="1" applyAlignment="1">
      <alignment horizontal="center"/>
    </xf>
    <xf numFmtId="10" fontId="5" fillId="14" borderId="0" xfId="11" applyNumberFormat="1" applyFont="1" applyFill="1" applyBorder="1" applyAlignment="1">
      <alignment horizontal="center"/>
    </xf>
    <xf numFmtId="0" fontId="5" fillId="14" borderId="16" xfId="0" applyFont="1" applyFill="1" applyBorder="1" applyAlignment="1">
      <alignment horizontal="center"/>
    </xf>
    <xf numFmtId="0" fontId="5" fillId="14" borderId="11" xfId="0" applyFont="1" applyFill="1" applyBorder="1" applyAlignment="1">
      <alignment horizontal="center"/>
    </xf>
    <xf numFmtId="10" fontId="5" fillId="14" borderId="18" xfId="11" applyNumberFormat="1" applyFont="1" applyFill="1" applyBorder="1" applyAlignment="1">
      <alignment horizontal="center"/>
    </xf>
    <xf numFmtId="0" fontId="12" fillId="14" borderId="11" xfId="0" applyFont="1" applyFill="1" applyBorder="1" applyAlignment="1">
      <alignment horizontal="center"/>
    </xf>
    <xf numFmtId="0" fontId="12" fillId="14" borderId="0" xfId="0" applyFont="1" applyFill="1" applyBorder="1" applyAlignment="1">
      <alignment horizontal="center"/>
    </xf>
    <xf numFmtId="0" fontId="5" fillId="14" borderId="15" xfId="0" applyFont="1" applyFill="1" applyBorder="1" applyAlignment="1"/>
    <xf numFmtId="164" fontId="2" fillId="0" borderId="56" xfId="4" applyNumberFormat="1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1" xfId="0" applyFont="1" applyBorder="1"/>
    <xf numFmtId="0" fontId="1" fillId="0" borderId="8" xfId="0" applyFont="1" applyBorder="1" applyAlignment="1">
      <alignment horizontal="center" vertical="center"/>
    </xf>
    <xf numFmtId="0" fontId="14" fillId="0" borderId="2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20" xfId="0" applyFont="1" applyBorder="1" applyAlignment="1">
      <alignment horizontal="left"/>
    </xf>
    <xf numFmtId="14" fontId="10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5" fontId="10" fillId="0" borderId="0" xfId="0" applyNumberFormat="1" applyFont="1" applyAlignment="1">
      <alignment horizontal="center"/>
    </xf>
    <xf numFmtId="0" fontId="7" fillId="3" borderId="40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13" borderId="8" xfId="0" applyFont="1" applyFill="1" applyBorder="1" applyAlignment="1">
      <alignment horizontal="center"/>
    </xf>
    <xf numFmtId="0" fontId="5" fillId="13" borderId="39" xfId="0" applyFont="1" applyFill="1" applyBorder="1" applyAlignment="1">
      <alignment horizontal="center"/>
    </xf>
    <xf numFmtId="0" fontId="5" fillId="13" borderId="13" xfId="0" applyFont="1" applyFill="1" applyBorder="1" applyAlignment="1">
      <alignment horizontal="center"/>
    </xf>
    <xf numFmtId="164" fontId="6" fillId="2" borderId="14" xfId="4" applyNumberFormat="1" applyFont="1" applyFill="1" applyBorder="1" applyAlignment="1">
      <alignment horizontal="center"/>
    </xf>
    <xf numFmtId="164" fontId="6" fillId="2" borderId="37" xfId="4" applyNumberFormat="1" applyFont="1" applyFill="1" applyBorder="1" applyAlignment="1">
      <alignment horizontal="center"/>
    </xf>
    <xf numFmtId="164" fontId="6" fillId="2" borderId="38" xfId="4" applyNumberFormat="1" applyFont="1" applyFill="1" applyBorder="1" applyAlignment="1">
      <alignment horizontal="center"/>
    </xf>
    <xf numFmtId="0" fontId="5" fillId="13" borderId="14" xfId="0" applyFont="1" applyFill="1" applyBorder="1" applyAlignment="1">
      <alignment horizontal="center"/>
    </xf>
    <xf numFmtId="0" fontId="5" fillId="13" borderId="37" xfId="0" applyFont="1" applyFill="1" applyBorder="1" applyAlignment="1">
      <alignment horizontal="center"/>
    </xf>
    <xf numFmtId="0" fontId="5" fillId="13" borderId="38" xfId="0" applyFont="1" applyFill="1" applyBorder="1" applyAlignment="1">
      <alignment horizontal="center"/>
    </xf>
    <xf numFmtId="0" fontId="5" fillId="14" borderId="15" xfId="0" applyFont="1" applyFill="1" applyBorder="1" applyAlignment="1">
      <alignment horizontal="center"/>
    </xf>
    <xf numFmtId="0" fontId="5" fillId="14" borderId="55" xfId="0" applyFont="1" applyFill="1" applyBorder="1" applyAlignment="1">
      <alignment horizontal="center"/>
    </xf>
    <xf numFmtId="0" fontId="5" fillId="13" borderId="8" xfId="0" applyFont="1" applyFill="1" applyBorder="1" applyAlignment="1">
      <alignment horizontal="left"/>
    </xf>
    <xf numFmtId="0" fontId="5" fillId="13" borderId="13" xfId="0" applyFont="1" applyFill="1" applyBorder="1" applyAlignment="1">
      <alignment horizontal="left"/>
    </xf>
  </cellXfs>
  <cellStyles count="13">
    <cellStyle name="Euro" xfId="1"/>
    <cellStyle name="Euro 2" xfId="2"/>
    <cellStyle name="Euro 3" xfId="3"/>
    <cellStyle name="Migliaia [0]" xfId="5" builtinId="6"/>
    <cellStyle name="Migliaia [0] 2" xfId="6"/>
    <cellStyle name="Migliaia 2" xfId="7"/>
    <cellStyle name="Normale" xfId="0" builtinId="0"/>
    <cellStyle name="Normale 2" xfId="8"/>
    <cellStyle name="Normale 2 2" xfId="9"/>
    <cellStyle name="Normale 3" xfId="10"/>
    <cellStyle name="Percentuale" xfId="11" builtinId="5"/>
    <cellStyle name="Percentuale 2" xfId="12"/>
    <cellStyle name="Virgola" xfId="4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BT27"/>
  <sheetViews>
    <sheetView tabSelected="1" topLeftCell="AN1" workbookViewId="0">
      <selection activeCell="BQ5" sqref="BQ5:BS18"/>
    </sheetView>
  </sheetViews>
  <sheetFormatPr baseColWidth="10" defaultColWidth="8.83203125" defaultRowHeight="12"/>
  <cols>
    <col min="1" max="1" width="14.1640625" bestFit="1" customWidth="1"/>
    <col min="2" max="2" width="10.5" bestFit="1" customWidth="1"/>
    <col min="5" max="5" width="10.6640625" bestFit="1" customWidth="1"/>
    <col min="8" max="8" width="10.6640625" bestFit="1" customWidth="1"/>
    <col min="11" max="11" width="12.6640625" customWidth="1"/>
    <col min="14" max="14" width="12" customWidth="1"/>
    <col min="17" max="17" width="10.6640625" bestFit="1" customWidth="1"/>
    <col min="20" max="20" width="10.6640625" bestFit="1" customWidth="1"/>
    <col min="23" max="23" width="10.6640625" bestFit="1" customWidth="1"/>
    <col min="25" max="25" width="9.33203125" bestFit="1" customWidth="1"/>
    <col min="26" max="26" width="11.1640625" bestFit="1" customWidth="1"/>
    <col min="27" max="28" width="9.5" bestFit="1" customWidth="1"/>
    <col min="29" max="29" width="11.1640625" bestFit="1" customWidth="1"/>
    <col min="30" max="31" width="9.33203125" bestFit="1" customWidth="1"/>
    <col min="32" max="32" width="10.6640625" bestFit="1" customWidth="1"/>
    <col min="33" max="34" width="9.33203125" bestFit="1" customWidth="1"/>
    <col min="35" max="35" width="10.83203125" bestFit="1" customWidth="1"/>
    <col min="36" max="37" width="9.33203125" bestFit="1" customWidth="1"/>
    <col min="38" max="38" width="10.6640625" bestFit="1" customWidth="1"/>
    <col min="41" max="41" width="10.6640625" bestFit="1" customWidth="1"/>
    <col min="44" max="44" width="10.6640625" bestFit="1" customWidth="1"/>
    <col min="47" max="47" width="10.6640625" bestFit="1" customWidth="1"/>
    <col min="50" max="50" width="10.6640625" bestFit="1" customWidth="1"/>
    <col min="53" max="53" width="10.6640625" bestFit="1" customWidth="1"/>
    <col min="56" max="56" width="10.6640625" bestFit="1" customWidth="1"/>
    <col min="59" max="59" width="10.6640625" bestFit="1" customWidth="1"/>
    <col min="62" max="62" width="10.6640625" bestFit="1" customWidth="1"/>
    <col min="65" max="65" width="10.6640625" bestFit="1" customWidth="1"/>
    <col min="68" max="68" width="10.6640625" bestFit="1" customWidth="1"/>
    <col min="69" max="69" width="10.33203125" customWidth="1"/>
    <col min="71" max="71" width="10.6640625" bestFit="1" customWidth="1"/>
  </cols>
  <sheetData>
    <row r="1" spans="1:72" s="1" customFormat="1" ht="18" thickBot="1">
      <c r="A1" s="156" t="s">
        <v>0</v>
      </c>
      <c r="B1" s="157"/>
      <c r="C1" s="145" t="s">
        <v>1</v>
      </c>
      <c r="D1" s="146"/>
      <c r="E1" s="147"/>
      <c r="F1" s="145" t="s">
        <v>2</v>
      </c>
      <c r="G1" s="146"/>
      <c r="H1" s="147"/>
      <c r="I1" s="145" t="s">
        <v>3</v>
      </c>
      <c r="J1" s="146"/>
      <c r="K1" s="147"/>
      <c r="L1" s="145" t="s">
        <v>4</v>
      </c>
      <c r="M1" s="146"/>
      <c r="N1" s="147"/>
      <c r="O1" s="145" t="s">
        <v>5</v>
      </c>
      <c r="P1" s="146"/>
      <c r="Q1" s="147"/>
      <c r="R1" s="145" t="s">
        <v>6</v>
      </c>
      <c r="S1" s="146"/>
      <c r="T1" s="147"/>
      <c r="U1" s="145" t="s">
        <v>7</v>
      </c>
      <c r="V1" s="146"/>
      <c r="W1" s="147"/>
      <c r="X1" s="145" t="s">
        <v>8</v>
      </c>
      <c r="Y1" s="146"/>
      <c r="Z1" s="147"/>
      <c r="AA1" s="145" t="s">
        <v>9</v>
      </c>
      <c r="AB1" s="146"/>
      <c r="AC1" s="147"/>
      <c r="AD1" s="145" t="s">
        <v>10</v>
      </c>
      <c r="AE1" s="146"/>
      <c r="AF1" s="147"/>
      <c r="AG1" s="145" t="s">
        <v>11</v>
      </c>
      <c r="AH1" s="146"/>
      <c r="AI1" s="147"/>
      <c r="AJ1" s="145" t="s">
        <v>12</v>
      </c>
      <c r="AK1" s="146"/>
      <c r="AL1" s="147"/>
      <c r="AM1" s="145" t="s">
        <v>13</v>
      </c>
      <c r="AN1" s="146"/>
      <c r="AO1" s="147"/>
      <c r="AP1" s="145" t="s">
        <v>14</v>
      </c>
      <c r="AQ1" s="146"/>
      <c r="AR1" s="147"/>
      <c r="AS1" s="145" t="s">
        <v>15</v>
      </c>
      <c r="AT1" s="146"/>
      <c r="AU1" s="147"/>
      <c r="AV1" s="145" t="s">
        <v>16</v>
      </c>
      <c r="AW1" s="146"/>
      <c r="AX1" s="147"/>
      <c r="AY1" s="145" t="s">
        <v>17</v>
      </c>
      <c r="AZ1" s="146"/>
      <c r="BA1" s="147"/>
      <c r="BB1" s="151" t="s">
        <v>18</v>
      </c>
      <c r="BC1" s="152"/>
      <c r="BD1" s="153"/>
      <c r="BE1" s="151" t="s">
        <v>19</v>
      </c>
      <c r="BF1" s="152"/>
      <c r="BG1" s="153"/>
      <c r="BH1" s="151" t="s">
        <v>20</v>
      </c>
      <c r="BI1" s="152"/>
      <c r="BJ1" s="153"/>
      <c r="BK1" s="151" t="s">
        <v>21</v>
      </c>
      <c r="BL1" s="152"/>
      <c r="BM1" s="153"/>
      <c r="BN1" s="151" t="s">
        <v>45</v>
      </c>
      <c r="BO1" s="152"/>
      <c r="BP1" s="153"/>
      <c r="BQ1" s="148" t="s">
        <v>22</v>
      </c>
      <c r="BR1" s="149"/>
      <c r="BS1" s="150"/>
    </row>
    <row r="2" spans="1:72" s="1" customFormat="1" ht="17">
      <c r="A2" s="154" t="s">
        <v>38</v>
      </c>
      <c r="B2" s="155"/>
      <c r="C2" s="119"/>
      <c r="D2" s="120" t="s">
        <v>42</v>
      </c>
      <c r="E2" s="121">
        <f>+D19/C20</f>
        <v>0.5818965517241379</v>
      </c>
      <c r="F2" s="119"/>
      <c r="G2" s="120" t="s">
        <v>42</v>
      </c>
      <c r="H2" s="122">
        <f>+G19/F20</f>
        <v>0.61386138613861385</v>
      </c>
      <c r="I2" s="123"/>
      <c r="J2" s="124" t="s">
        <v>42</v>
      </c>
      <c r="K2" s="125">
        <f>+J19/I20</f>
        <v>0.6171428571428571</v>
      </c>
      <c r="L2" s="120"/>
      <c r="M2" s="120" t="s">
        <v>42</v>
      </c>
      <c r="N2" s="122">
        <f>+M19/L20</f>
        <v>0.6742424242424242</v>
      </c>
      <c r="O2" s="119"/>
      <c r="P2" s="126" t="s">
        <v>42</v>
      </c>
      <c r="Q2" s="122">
        <f>+P19/O20</f>
        <v>0.7168861347792409</v>
      </c>
      <c r="R2" s="123"/>
      <c r="S2" s="126" t="s">
        <v>42</v>
      </c>
      <c r="T2" s="125">
        <f>+S19/R20</f>
        <v>0.68811438784629131</v>
      </c>
      <c r="U2" s="124"/>
      <c r="V2" s="124" t="s">
        <v>42</v>
      </c>
      <c r="W2" s="125">
        <f>+V19/U20</f>
        <v>0.53164556962025311</v>
      </c>
      <c r="X2" s="123"/>
      <c r="Y2" s="124" t="s">
        <v>42</v>
      </c>
      <c r="Z2" s="125">
        <f>+Y19/X20</f>
        <v>0.72317436661698953</v>
      </c>
      <c r="AA2" s="120"/>
      <c r="AB2" s="120" t="s">
        <v>42</v>
      </c>
      <c r="AC2" s="121">
        <f>+AB19/AA20</f>
        <v>0.69025021570319245</v>
      </c>
      <c r="AD2" s="119"/>
      <c r="AE2" s="127" t="s">
        <v>42</v>
      </c>
      <c r="AF2" s="121">
        <f>+AE19/AD20</f>
        <v>0.74492753623188401</v>
      </c>
      <c r="AG2" s="119"/>
      <c r="AH2" s="120" t="s">
        <v>42</v>
      </c>
      <c r="AI2" s="122">
        <f>+AH19/AG20</f>
        <v>0.74141630901287559</v>
      </c>
      <c r="AJ2" s="119"/>
      <c r="AK2" s="120" t="s">
        <v>42</v>
      </c>
      <c r="AL2" s="122">
        <f>+AK19/AJ20</f>
        <v>0.77946768060836502</v>
      </c>
      <c r="AM2" s="123"/>
      <c r="AN2" s="124" t="s">
        <v>42</v>
      </c>
      <c r="AO2" s="125">
        <f>+AN19/AM20</f>
        <v>0.68059248006076722</v>
      </c>
      <c r="AP2" s="120"/>
      <c r="AQ2" s="120" t="s">
        <v>42</v>
      </c>
      <c r="AR2" s="122">
        <f>+AQ19/AP20</f>
        <v>0.73836918459229617</v>
      </c>
      <c r="AS2" s="128"/>
      <c r="AT2" s="120" t="s">
        <v>42</v>
      </c>
      <c r="AU2" s="122">
        <f>+AT19/AS20</f>
        <v>0.72879684418145951</v>
      </c>
      <c r="AV2" s="123"/>
      <c r="AW2" s="124" t="s">
        <v>42</v>
      </c>
      <c r="AX2" s="125">
        <f>+AW19/AV20</f>
        <v>0.66635249764373228</v>
      </c>
      <c r="AY2" s="123"/>
      <c r="AZ2" s="124" t="s">
        <v>42</v>
      </c>
      <c r="BA2" s="125">
        <f>+AZ19/AY20</f>
        <v>0.71305668016194335</v>
      </c>
      <c r="BB2" s="119"/>
      <c r="BC2" s="120" t="s">
        <v>42</v>
      </c>
      <c r="BD2" s="121">
        <f>+BC19/BB20</f>
        <v>0.453125</v>
      </c>
      <c r="BE2" s="120"/>
      <c r="BF2" s="120" t="s">
        <v>42</v>
      </c>
      <c r="BG2" s="121">
        <f>+BF19/BE20</f>
        <v>0.81818181818181823</v>
      </c>
      <c r="BH2" s="119"/>
      <c r="BI2" s="120" t="s">
        <v>42</v>
      </c>
      <c r="BJ2" s="122">
        <f>+BI19/BH20</f>
        <v>0.44791666666666669</v>
      </c>
      <c r="BK2" s="119"/>
      <c r="BL2" s="120" t="s">
        <v>42</v>
      </c>
      <c r="BM2" s="122">
        <f>+BL19/BK20</f>
        <v>0.7157148812005002</v>
      </c>
      <c r="BN2" s="123"/>
      <c r="BO2" s="127" t="s">
        <v>42</v>
      </c>
      <c r="BP2" s="125">
        <f>+BO19/BN20</f>
        <v>0.32178714859437751</v>
      </c>
      <c r="BQ2" s="2"/>
      <c r="BR2" s="2" t="s">
        <v>42</v>
      </c>
      <c r="BS2" s="3">
        <f>+BR21/BQ21</f>
        <v>0.67819877496998981</v>
      </c>
      <c r="BT2" s="4"/>
    </row>
    <row r="3" spans="1:72" ht="13" thickBot="1">
      <c r="A3" s="130"/>
      <c r="B3" s="131"/>
      <c r="C3" s="5" t="s">
        <v>23</v>
      </c>
      <c r="D3" s="6" t="s">
        <v>24</v>
      </c>
      <c r="E3" s="7" t="s">
        <v>25</v>
      </c>
      <c r="F3" s="5" t="s">
        <v>23</v>
      </c>
      <c r="G3" s="6" t="s">
        <v>24</v>
      </c>
      <c r="H3" s="8" t="s">
        <v>25</v>
      </c>
      <c r="I3" s="5" t="s">
        <v>23</v>
      </c>
      <c r="J3" s="6" t="s">
        <v>24</v>
      </c>
      <c r="K3" s="7" t="s">
        <v>25</v>
      </c>
      <c r="L3" s="9" t="s">
        <v>23</v>
      </c>
      <c r="M3" s="6" t="s">
        <v>24</v>
      </c>
      <c r="N3" s="8" t="s">
        <v>25</v>
      </c>
      <c r="O3" s="5" t="s">
        <v>23</v>
      </c>
      <c r="P3" s="6" t="s">
        <v>24</v>
      </c>
      <c r="Q3" s="8" t="s">
        <v>25</v>
      </c>
      <c r="R3" s="5" t="s">
        <v>23</v>
      </c>
      <c r="S3" s="6" t="s">
        <v>24</v>
      </c>
      <c r="T3" s="7" t="s">
        <v>25</v>
      </c>
      <c r="U3" s="9" t="s">
        <v>23</v>
      </c>
      <c r="V3" s="6" t="s">
        <v>24</v>
      </c>
      <c r="W3" s="7" t="s">
        <v>25</v>
      </c>
      <c r="X3" s="27" t="s">
        <v>23</v>
      </c>
      <c r="Y3" s="26" t="s">
        <v>24</v>
      </c>
      <c r="Z3" s="28" t="s">
        <v>25</v>
      </c>
      <c r="AA3" s="72" t="s">
        <v>23</v>
      </c>
      <c r="AB3" s="6" t="s">
        <v>24</v>
      </c>
      <c r="AC3" s="7" t="s">
        <v>25</v>
      </c>
      <c r="AD3" s="5" t="s">
        <v>23</v>
      </c>
      <c r="AE3" s="6" t="s">
        <v>24</v>
      </c>
      <c r="AF3" s="7" t="s">
        <v>25</v>
      </c>
      <c r="AG3" s="27" t="s">
        <v>23</v>
      </c>
      <c r="AH3" s="26" t="s">
        <v>24</v>
      </c>
      <c r="AI3" s="28" t="s">
        <v>25</v>
      </c>
      <c r="AJ3" s="5" t="s">
        <v>23</v>
      </c>
      <c r="AK3" s="6" t="s">
        <v>24</v>
      </c>
      <c r="AL3" s="8" t="s">
        <v>25</v>
      </c>
      <c r="AM3" s="27" t="s">
        <v>23</v>
      </c>
      <c r="AN3" s="26" t="s">
        <v>24</v>
      </c>
      <c r="AO3" s="28" t="s">
        <v>25</v>
      </c>
      <c r="AP3" s="9" t="s">
        <v>23</v>
      </c>
      <c r="AQ3" s="6" t="s">
        <v>24</v>
      </c>
      <c r="AR3" s="8" t="s">
        <v>25</v>
      </c>
      <c r="AS3" s="5" t="s">
        <v>23</v>
      </c>
      <c r="AT3" s="6" t="s">
        <v>24</v>
      </c>
      <c r="AU3" s="8" t="s">
        <v>25</v>
      </c>
      <c r="AV3" s="5" t="s">
        <v>23</v>
      </c>
      <c r="AW3" s="6" t="s">
        <v>24</v>
      </c>
      <c r="AX3" s="7" t="s">
        <v>25</v>
      </c>
      <c r="AY3" s="5" t="s">
        <v>23</v>
      </c>
      <c r="AZ3" s="6" t="s">
        <v>24</v>
      </c>
      <c r="BA3" s="7" t="s">
        <v>25</v>
      </c>
      <c r="BB3" s="5" t="s">
        <v>23</v>
      </c>
      <c r="BC3" s="6" t="s">
        <v>24</v>
      </c>
      <c r="BD3" s="7" t="s">
        <v>25</v>
      </c>
      <c r="BE3" s="9" t="s">
        <v>23</v>
      </c>
      <c r="BF3" s="6" t="s">
        <v>24</v>
      </c>
      <c r="BG3" s="7" t="s">
        <v>25</v>
      </c>
      <c r="BH3" s="5" t="s">
        <v>23</v>
      </c>
      <c r="BI3" s="6" t="s">
        <v>24</v>
      </c>
      <c r="BJ3" s="8" t="s">
        <v>25</v>
      </c>
      <c r="BK3" s="5" t="s">
        <v>23</v>
      </c>
      <c r="BL3" s="6"/>
      <c r="BM3" s="8" t="s">
        <v>25</v>
      </c>
      <c r="BN3" s="27" t="s">
        <v>23</v>
      </c>
      <c r="BO3" s="26" t="s">
        <v>24</v>
      </c>
      <c r="BP3" s="28" t="s">
        <v>25</v>
      </c>
      <c r="BQ3" s="104" t="s">
        <v>23</v>
      </c>
      <c r="BR3" s="105" t="s">
        <v>24</v>
      </c>
      <c r="BS3" s="106" t="s">
        <v>25</v>
      </c>
    </row>
    <row r="4" spans="1:72" s="13" customFormat="1" ht="14" customHeight="1" thickBot="1">
      <c r="A4" s="132"/>
      <c r="B4" s="10" t="s">
        <v>26</v>
      </c>
      <c r="C4" s="88">
        <v>6</v>
      </c>
      <c r="D4" s="88">
        <v>0</v>
      </c>
      <c r="E4" s="88">
        <v>0</v>
      </c>
      <c r="F4" s="32">
        <v>3</v>
      </c>
      <c r="G4" s="88">
        <v>0</v>
      </c>
      <c r="H4" s="31">
        <v>0</v>
      </c>
      <c r="I4" s="91">
        <v>2</v>
      </c>
      <c r="J4" s="92">
        <v>0</v>
      </c>
      <c r="K4" s="93">
        <v>0</v>
      </c>
      <c r="L4" s="88">
        <v>5</v>
      </c>
      <c r="M4" s="88">
        <v>0</v>
      </c>
      <c r="N4" s="88">
        <v>0</v>
      </c>
      <c r="O4" s="88">
        <v>27</v>
      </c>
      <c r="P4" s="88">
        <v>1</v>
      </c>
      <c r="Q4" s="31">
        <v>2</v>
      </c>
      <c r="R4" s="32">
        <v>12</v>
      </c>
      <c r="S4" s="88">
        <v>0</v>
      </c>
      <c r="T4" s="34">
        <v>1</v>
      </c>
      <c r="U4" s="88">
        <v>4</v>
      </c>
      <c r="V4" s="88">
        <v>0</v>
      </c>
      <c r="W4" s="88">
        <v>1</v>
      </c>
      <c r="X4" s="32">
        <v>23</v>
      </c>
      <c r="Y4" s="88">
        <v>0</v>
      </c>
      <c r="Z4" s="34">
        <v>2</v>
      </c>
      <c r="AA4" s="33">
        <v>5</v>
      </c>
      <c r="AB4" s="88">
        <v>0</v>
      </c>
      <c r="AC4" s="34">
        <v>0</v>
      </c>
      <c r="AD4" s="88">
        <v>18</v>
      </c>
      <c r="AE4" s="88">
        <v>0</v>
      </c>
      <c r="AF4" s="31">
        <v>3</v>
      </c>
      <c r="AG4" s="114">
        <v>6</v>
      </c>
      <c r="AH4" s="115"/>
      <c r="AI4" s="116">
        <v>1</v>
      </c>
      <c r="AJ4" s="30">
        <v>3</v>
      </c>
      <c r="AK4" s="88">
        <v>0</v>
      </c>
      <c r="AL4" s="31">
        <v>0</v>
      </c>
      <c r="AM4" s="82">
        <v>14</v>
      </c>
      <c r="AN4" s="83">
        <v>0</v>
      </c>
      <c r="AO4" s="84">
        <v>1</v>
      </c>
      <c r="AP4" s="30">
        <v>10</v>
      </c>
      <c r="AQ4" s="88"/>
      <c r="AR4" s="34"/>
      <c r="AS4" s="88">
        <v>6</v>
      </c>
      <c r="AT4" s="88">
        <v>0</v>
      </c>
      <c r="AU4" s="88">
        <v>0</v>
      </c>
      <c r="AV4" s="35">
        <v>13</v>
      </c>
      <c r="AW4" s="36"/>
      <c r="AX4" s="37">
        <v>3</v>
      </c>
      <c r="AY4" s="35">
        <v>17</v>
      </c>
      <c r="AZ4" s="36">
        <v>0</v>
      </c>
      <c r="BA4" s="37">
        <v>2</v>
      </c>
      <c r="BB4" s="32">
        <v>1</v>
      </c>
      <c r="BC4" s="88">
        <v>0</v>
      </c>
      <c r="BD4" s="34">
        <v>1</v>
      </c>
      <c r="BE4" s="76">
        <v>5</v>
      </c>
      <c r="BF4" s="76">
        <v>0</v>
      </c>
      <c r="BG4" s="76">
        <v>0</v>
      </c>
      <c r="BH4" s="32">
        <v>1</v>
      </c>
      <c r="BI4" s="88">
        <v>0</v>
      </c>
      <c r="BJ4" s="34">
        <v>0</v>
      </c>
      <c r="BK4" s="30">
        <v>9</v>
      </c>
      <c r="BL4" s="88">
        <v>0</v>
      </c>
      <c r="BM4" s="31">
        <v>1</v>
      </c>
      <c r="BN4" s="88">
        <v>64</v>
      </c>
      <c r="BO4" s="88">
        <v>0</v>
      </c>
      <c r="BP4" s="88">
        <v>3</v>
      </c>
      <c r="BQ4" s="110">
        <f>+BN4+BK4+BH4+BE4+BB4+AY4+AV4+AS4+AP4+AM4+AJ4+AG4+AD4+AA4+X4+U4+R4+O4+L4+I4+F4+C4</f>
        <v>254</v>
      </c>
      <c r="BR4" s="111">
        <f t="shared" ref="BQ4:BS18" si="0">+BO4+BL4+BI4+BF4+BC4+AZ4+AW4+AT4+AQ4+AN4+AK4+AH4+AE4+AB4+Y4+V4+S4+P4+M4+J4+G4+D4</f>
        <v>1</v>
      </c>
      <c r="BS4" s="112">
        <f t="shared" si="0"/>
        <v>21</v>
      </c>
    </row>
    <row r="5" spans="1:72" s="13" customFormat="1" ht="14" customHeight="1">
      <c r="A5" s="141" t="s">
        <v>27</v>
      </c>
      <c r="B5" s="29" t="s">
        <v>28</v>
      </c>
      <c r="C5" s="39">
        <v>101</v>
      </c>
      <c r="D5" s="39">
        <v>49</v>
      </c>
      <c r="E5" s="39">
        <v>9</v>
      </c>
      <c r="F5" s="41">
        <v>31</v>
      </c>
      <c r="G5" s="39">
        <v>17</v>
      </c>
      <c r="H5" s="40">
        <v>4</v>
      </c>
      <c r="I5" s="94">
        <v>15</v>
      </c>
      <c r="J5" s="95">
        <v>7</v>
      </c>
      <c r="K5" s="96">
        <v>2</v>
      </c>
      <c r="L5" s="118">
        <v>97</v>
      </c>
      <c r="M5" s="118">
        <v>57</v>
      </c>
      <c r="N5" s="118">
        <v>11</v>
      </c>
      <c r="O5" s="90">
        <v>281</v>
      </c>
      <c r="P5" s="90">
        <v>161</v>
      </c>
      <c r="Q5" s="113">
        <v>33</v>
      </c>
      <c r="R5" s="41">
        <v>182</v>
      </c>
      <c r="S5" s="39">
        <v>82</v>
      </c>
      <c r="T5" s="43">
        <v>26</v>
      </c>
      <c r="U5" s="39">
        <v>50</v>
      </c>
      <c r="V5" s="39">
        <v>17</v>
      </c>
      <c r="W5" s="39">
        <v>10</v>
      </c>
      <c r="X5" s="41">
        <v>241</v>
      </c>
      <c r="Y5" s="39">
        <v>117</v>
      </c>
      <c r="Z5" s="43">
        <v>36</v>
      </c>
      <c r="AA5" s="42">
        <v>106</v>
      </c>
      <c r="AB5" s="39">
        <v>47</v>
      </c>
      <c r="AC5" s="43">
        <v>19</v>
      </c>
      <c r="AD5" s="39">
        <v>343</v>
      </c>
      <c r="AE5" s="39">
        <v>188</v>
      </c>
      <c r="AF5" s="40">
        <v>28</v>
      </c>
      <c r="AG5" s="41">
        <v>66</v>
      </c>
      <c r="AH5" s="39">
        <v>36</v>
      </c>
      <c r="AI5" s="43">
        <v>8</v>
      </c>
      <c r="AJ5" s="38">
        <v>32</v>
      </c>
      <c r="AK5" s="39">
        <v>20</v>
      </c>
      <c r="AL5" s="40">
        <v>3</v>
      </c>
      <c r="AM5" s="80">
        <v>199</v>
      </c>
      <c r="AN5" s="78">
        <v>94</v>
      </c>
      <c r="AO5" s="79">
        <v>15</v>
      </c>
      <c r="AP5" s="38">
        <v>190</v>
      </c>
      <c r="AQ5" s="39">
        <v>111</v>
      </c>
      <c r="AR5" s="43">
        <v>23</v>
      </c>
      <c r="AS5" s="39">
        <v>65</v>
      </c>
      <c r="AT5" s="39">
        <v>31</v>
      </c>
      <c r="AU5" s="39">
        <v>8</v>
      </c>
      <c r="AV5" s="44">
        <v>244</v>
      </c>
      <c r="AW5" s="45">
        <v>124</v>
      </c>
      <c r="AX5" s="46">
        <v>35</v>
      </c>
      <c r="AY5" s="44">
        <v>171</v>
      </c>
      <c r="AZ5" s="45">
        <v>95</v>
      </c>
      <c r="BA5" s="46">
        <v>13</v>
      </c>
      <c r="BB5" s="41">
        <v>19</v>
      </c>
      <c r="BC5" s="39">
        <v>4</v>
      </c>
      <c r="BD5" s="43">
        <v>1</v>
      </c>
      <c r="BE5" s="39">
        <v>51</v>
      </c>
      <c r="BF5" s="39">
        <v>32</v>
      </c>
      <c r="BG5" s="39">
        <v>6</v>
      </c>
      <c r="BH5" s="41">
        <v>17</v>
      </c>
      <c r="BI5" s="39">
        <v>6</v>
      </c>
      <c r="BJ5" s="43">
        <v>3</v>
      </c>
      <c r="BK5" s="39">
        <v>122</v>
      </c>
      <c r="BL5" s="39">
        <v>58</v>
      </c>
      <c r="BM5" s="40">
        <v>15</v>
      </c>
      <c r="BN5" s="39">
        <v>240</v>
      </c>
      <c r="BO5" s="39">
        <v>55</v>
      </c>
      <c r="BP5" s="39">
        <v>17</v>
      </c>
      <c r="BQ5" s="107">
        <f t="shared" si="0"/>
        <v>2863</v>
      </c>
      <c r="BR5" s="108">
        <f t="shared" si="0"/>
        <v>1408</v>
      </c>
      <c r="BS5" s="109">
        <f t="shared" si="0"/>
        <v>325</v>
      </c>
    </row>
    <row r="6" spans="1:72" s="13" customFormat="1" ht="14" customHeight="1">
      <c r="A6" s="142"/>
      <c r="B6" s="66" t="s">
        <v>29</v>
      </c>
      <c r="C6" s="39">
        <v>103</v>
      </c>
      <c r="D6" s="39">
        <v>52</v>
      </c>
      <c r="E6" s="39">
        <v>9</v>
      </c>
      <c r="F6" s="38">
        <v>42</v>
      </c>
      <c r="G6" s="39">
        <v>22</v>
      </c>
      <c r="H6" s="40">
        <v>1</v>
      </c>
      <c r="I6" s="94">
        <v>9</v>
      </c>
      <c r="J6" s="95">
        <v>2</v>
      </c>
      <c r="K6" s="96">
        <v>2</v>
      </c>
      <c r="L6" s="118">
        <v>95</v>
      </c>
      <c r="M6" s="118">
        <v>61</v>
      </c>
      <c r="N6" s="118">
        <v>11</v>
      </c>
      <c r="O6" s="90">
        <v>253</v>
      </c>
      <c r="P6" s="90">
        <v>165</v>
      </c>
      <c r="Q6" s="113">
        <v>26</v>
      </c>
      <c r="R6" s="41">
        <v>235</v>
      </c>
      <c r="S6" s="39">
        <v>129</v>
      </c>
      <c r="T6" s="43">
        <v>21</v>
      </c>
      <c r="U6" s="39">
        <v>66</v>
      </c>
      <c r="V6" s="39">
        <v>22</v>
      </c>
      <c r="W6" s="39">
        <v>12</v>
      </c>
      <c r="X6" s="41">
        <v>242</v>
      </c>
      <c r="Y6" s="39">
        <v>160</v>
      </c>
      <c r="Z6" s="43">
        <v>38</v>
      </c>
      <c r="AA6" s="42">
        <v>113</v>
      </c>
      <c r="AB6" s="39">
        <v>67</v>
      </c>
      <c r="AC6" s="43">
        <v>12</v>
      </c>
      <c r="AD6" s="39">
        <v>357</v>
      </c>
      <c r="AE6" s="39">
        <v>233</v>
      </c>
      <c r="AF6" s="40">
        <v>34</v>
      </c>
      <c r="AG6" s="41">
        <v>97</v>
      </c>
      <c r="AH6" s="39">
        <v>54</v>
      </c>
      <c r="AI6" s="43">
        <v>12</v>
      </c>
      <c r="AJ6" s="38">
        <v>27</v>
      </c>
      <c r="AK6" s="39">
        <v>20</v>
      </c>
      <c r="AL6" s="40">
        <v>2</v>
      </c>
      <c r="AM6" s="80">
        <v>214</v>
      </c>
      <c r="AN6" s="78">
        <v>133</v>
      </c>
      <c r="AO6" s="79">
        <v>17</v>
      </c>
      <c r="AP6" s="38">
        <v>217</v>
      </c>
      <c r="AQ6" s="39">
        <v>157</v>
      </c>
      <c r="AR6" s="43">
        <v>16</v>
      </c>
      <c r="AS6" s="39">
        <v>95</v>
      </c>
      <c r="AT6" s="39">
        <v>50</v>
      </c>
      <c r="AU6" s="39">
        <v>8</v>
      </c>
      <c r="AV6" s="44">
        <v>206</v>
      </c>
      <c r="AW6" s="45">
        <v>120</v>
      </c>
      <c r="AX6" s="46">
        <v>24</v>
      </c>
      <c r="AY6" s="44">
        <v>176</v>
      </c>
      <c r="AZ6" s="45">
        <v>104</v>
      </c>
      <c r="BA6" s="46">
        <v>14</v>
      </c>
      <c r="BB6" s="41">
        <v>31</v>
      </c>
      <c r="BC6" s="39">
        <v>10</v>
      </c>
      <c r="BD6" s="43">
        <v>3</v>
      </c>
      <c r="BE6" s="39">
        <v>46</v>
      </c>
      <c r="BF6" s="39">
        <v>32</v>
      </c>
      <c r="BG6" s="39">
        <v>3</v>
      </c>
      <c r="BH6" s="41">
        <v>11</v>
      </c>
      <c r="BI6" s="39">
        <v>2</v>
      </c>
      <c r="BJ6" s="43">
        <v>2</v>
      </c>
      <c r="BK6" s="39">
        <v>245</v>
      </c>
      <c r="BL6" s="39">
        <v>135</v>
      </c>
      <c r="BM6" s="40">
        <v>26</v>
      </c>
      <c r="BN6" s="39">
        <v>286</v>
      </c>
      <c r="BO6" s="39">
        <v>71</v>
      </c>
      <c r="BP6" s="39">
        <v>35</v>
      </c>
      <c r="BQ6" s="73">
        <f t="shared" si="0"/>
        <v>3166</v>
      </c>
      <c r="BR6" s="11">
        <f t="shared" si="0"/>
        <v>1801</v>
      </c>
      <c r="BS6" s="12">
        <f t="shared" si="0"/>
        <v>328</v>
      </c>
    </row>
    <row r="7" spans="1:72" s="13" customFormat="1" ht="14" customHeight="1">
      <c r="A7" s="142"/>
      <c r="B7" s="66" t="s">
        <v>30</v>
      </c>
      <c r="C7" s="39">
        <v>70</v>
      </c>
      <c r="D7" s="39">
        <v>38</v>
      </c>
      <c r="E7" s="39">
        <v>11</v>
      </c>
      <c r="F7" s="38">
        <v>35</v>
      </c>
      <c r="G7" s="39">
        <v>23</v>
      </c>
      <c r="H7" s="40">
        <v>3</v>
      </c>
      <c r="I7" s="94">
        <v>12</v>
      </c>
      <c r="J7" s="95">
        <v>7</v>
      </c>
      <c r="K7" s="96">
        <v>1</v>
      </c>
      <c r="L7" s="118">
        <v>69</v>
      </c>
      <c r="M7" s="118">
        <v>45</v>
      </c>
      <c r="N7" s="118">
        <v>8</v>
      </c>
      <c r="O7" s="90">
        <v>211</v>
      </c>
      <c r="P7" s="90">
        <v>141</v>
      </c>
      <c r="Q7" s="113">
        <v>24</v>
      </c>
      <c r="R7" s="41">
        <v>211</v>
      </c>
      <c r="S7" s="39">
        <v>144</v>
      </c>
      <c r="T7" s="43">
        <v>17</v>
      </c>
      <c r="U7" s="39">
        <v>86</v>
      </c>
      <c r="V7" s="39">
        <v>40</v>
      </c>
      <c r="W7" s="39">
        <v>10</v>
      </c>
      <c r="X7" s="41">
        <v>200</v>
      </c>
      <c r="Y7" s="39">
        <v>114</v>
      </c>
      <c r="Z7" s="43">
        <v>26</v>
      </c>
      <c r="AA7" s="42">
        <v>94</v>
      </c>
      <c r="AB7" s="39">
        <v>53</v>
      </c>
      <c r="AC7" s="43">
        <v>10</v>
      </c>
      <c r="AD7" s="39">
        <v>308</v>
      </c>
      <c r="AE7" s="39">
        <v>200</v>
      </c>
      <c r="AF7" s="40">
        <v>29</v>
      </c>
      <c r="AG7" s="41">
        <v>82</v>
      </c>
      <c r="AH7" s="39">
        <v>58</v>
      </c>
      <c r="AI7" s="43">
        <v>5</v>
      </c>
      <c r="AJ7" s="38">
        <v>21</v>
      </c>
      <c r="AK7" s="39">
        <v>17</v>
      </c>
      <c r="AL7" s="40">
        <v>2</v>
      </c>
      <c r="AM7" s="80">
        <v>217</v>
      </c>
      <c r="AN7" s="78">
        <v>133</v>
      </c>
      <c r="AO7" s="79">
        <v>15</v>
      </c>
      <c r="AP7" s="38">
        <v>145</v>
      </c>
      <c r="AQ7" s="39">
        <v>102</v>
      </c>
      <c r="AR7" s="43">
        <v>12</v>
      </c>
      <c r="AS7" s="39">
        <v>88</v>
      </c>
      <c r="AT7" s="39">
        <v>60</v>
      </c>
      <c r="AU7" s="39">
        <v>4</v>
      </c>
      <c r="AV7" s="44">
        <v>138</v>
      </c>
      <c r="AW7" s="45">
        <v>78</v>
      </c>
      <c r="AX7" s="46">
        <v>15</v>
      </c>
      <c r="AY7" s="44">
        <v>166</v>
      </c>
      <c r="AZ7" s="45">
        <v>111</v>
      </c>
      <c r="BA7" s="46">
        <v>13</v>
      </c>
      <c r="BB7" s="41">
        <v>29</v>
      </c>
      <c r="BC7" s="39">
        <v>14</v>
      </c>
      <c r="BD7" s="43">
        <v>0</v>
      </c>
      <c r="BE7" s="39">
        <v>44</v>
      </c>
      <c r="BF7" s="39">
        <v>31</v>
      </c>
      <c r="BG7" s="39">
        <v>8</v>
      </c>
      <c r="BH7" s="41">
        <v>14</v>
      </c>
      <c r="BI7" s="39">
        <v>4</v>
      </c>
      <c r="BJ7" s="43">
        <v>2</v>
      </c>
      <c r="BK7" s="39">
        <v>289</v>
      </c>
      <c r="BL7" s="39">
        <v>188</v>
      </c>
      <c r="BM7" s="40">
        <v>31</v>
      </c>
      <c r="BN7" s="39">
        <v>188</v>
      </c>
      <c r="BO7" s="39">
        <v>47</v>
      </c>
      <c r="BP7" s="39">
        <v>16</v>
      </c>
      <c r="BQ7" s="73">
        <f t="shared" si="0"/>
        <v>2717</v>
      </c>
      <c r="BR7" s="11">
        <f t="shared" si="0"/>
        <v>1648</v>
      </c>
      <c r="BS7" s="12">
        <f t="shared" si="0"/>
        <v>262</v>
      </c>
    </row>
    <row r="8" spans="1:72" s="13" customFormat="1" ht="14" customHeight="1">
      <c r="A8" s="142"/>
      <c r="B8" s="66" t="s">
        <v>31</v>
      </c>
      <c r="C8" s="39">
        <v>110</v>
      </c>
      <c r="D8" s="39">
        <v>56</v>
      </c>
      <c r="E8" s="39">
        <v>9</v>
      </c>
      <c r="F8" s="38">
        <v>60</v>
      </c>
      <c r="G8" s="39">
        <v>43</v>
      </c>
      <c r="H8" s="40">
        <v>7</v>
      </c>
      <c r="I8" s="94">
        <v>33</v>
      </c>
      <c r="J8" s="95">
        <v>20</v>
      </c>
      <c r="K8" s="96">
        <v>2</v>
      </c>
      <c r="L8" s="118">
        <v>117</v>
      </c>
      <c r="M8" s="118">
        <v>74</v>
      </c>
      <c r="N8" s="118">
        <v>14</v>
      </c>
      <c r="O8" s="90">
        <v>405</v>
      </c>
      <c r="P8" s="90">
        <v>276</v>
      </c>
      <c r="Q8" s="113">
        <v>49</v>
      </c>
      <c r="R8" s="41">
        <v>468</v>
      </c>
      <c r="S8" s="39">
        <v>298</v>
      </c>
      <c r="T8" s="43">
        <v>50</v>
      </c>
      <c r="U8" s="39">
        <v>158</v>
      </c>
      <c r="V8" s="39">
        <v>70</v>
      </c>
      <c r="W8" s="39">
        <v>20</v>
      </c>
      <c r="X8" s="41">
        <v>505</v>
      </c>
      <c r="Y8" s="39">
        <v>324</v>
      </c>
      <c r="Z8" s="43">
        <v>77</v>
      </c>
      <c r="AA8" s="42">
        <v>221</v>
      </c>
      <c r="AB8" s="39">
        <v>139</v>
      </c>
      <c r="AC8" s="43">
        <v>13</v>
      </c>
      <c r="AD8" s="39">
        <v>957</v>
      </c>
      <c r="AE8" s="39">
        <v>609</v>
      </c>
      <c r="AF8" s="40">
        <v>101</v>
      </c>
      <c r="AG8" s="41">
        <v>189</v>
      </c>
      <c r="AH8" s="39">
        <v>137</v>
      </c>
      <c r="AI8" s="43">
        <v>13</v>
      </c>
      <c r="AJ8" s="38">
        <v>46</v>
      </c>
      <c r="AK8" s="39">
        <v>35</v>
      </c>
      <c r="AL8" s="40">
        <v>2</v>
      </c>
      <c r="AM8" s="80">
        <v>528</v>
      </c>
      <c r="AN8" s="78">
        <v>331</v>
      </c>
      <c r="AO8" s="79">
        <v>41</v>
      </c>
      <c r="AP8" s="38">
        <v>309</v>
      </c>
      <c r="AQ8" s="39">
        <v>209</v>
      </c>
      <c r="AR8" s="43">
        <v>29</v>
      </c>
      <c r="AS8" s="39">
        <v>191</v>
      </c>
      <c r="AT8" s="39">
        <v>105</v>
      </c>
      <c r="AU8" s="39">
        <v>20</v>
      </c>
      <c r="AV8" s="44">
        <v>376</v>
      </c>
      <c r="AW8" s="45">
        <v>198</v>
      </c>
      <c r="AX8" s="46">
        <v>54</v>
      </c>
      <c r="AY8" s="44">
        <v>440</v>
      </c>
      <c r="AZ8" s="45">
        <v>289</v>
      </c>
      <c r="BA8" s="46">
        <v>52</v>
      </c>
      <c r="BB8" s="41">
        <v>62</v>
      </c>
      <c r="BC8" s="39">
        <v>24</v>
      </c>
      <c r="BD8" s="43">
        <v>9</v>
      </c>
      <c r="BE8" s="39">
        <v>127</v>
      </c>
      <c r="BF8" s="39">
        <v>105</v>
      </c>
      <c r="BG8" s="39">
        <v>5</v>
      </c>
      <c r="BH8" s="41">
        <v>26</v>
      </c>
      <c r="BI8" s="39">
        <v>14</v>
      </c>
      <c r="BJ8" s="43">
        <v>1</v>
      </c>
      <c r="BK8" s="39">
        <v>421</v>
      </c>
      <c r="BL8" s="39">
        <v>265</v>
      </c>
      <c r="BM8" s="40">
        <v>48</v>
      </c>
      <c r="BN8" s="39">
        <v>463</v>
      </c>
      <c r="BO8" s="39">
        <v>138</v>
      </c>
      <c r="BP8" s="39">
        <v>25</v>
      </c>
      <c r="BQ8" s="73">
        <f t="shared" si="0"/>
        <v>6212</v>
      </c>
      <c r="BR8" s="11">
        <f t="shared" si="0"/>
        <v>3759</v>
      </c>
      <c r="BS8" s="12">
        <f t="shared" si="0"/>
        <v>641</v>
      </c>
    </row>
    <row r="9" spans="1:72" s="13" customFormat="1" ht="14" customHeight="1">
      <c r="A9" s="142"/>
      <c r="B9" s="66" t="s">
        <v>32</v>
      </c>
      <c r="C9" s="39">
        <v>98</v>
      </c>
      <c r="D9" s="39">
        <v>57</v>
      </c>
      <c r="E9" s="39">
        <v>8</v>
      </c>
      <c r="F9" s="38">
        <v>43</v>
      </c>
      <c r="G9" s="39">
        <v>30</v>
      </c>
      <c r="H9" s="40">
        <v>6</v>
      </c>
      <c r="I9" s="94">
        <v>17</v>
      </c>
      <c r="J9" s="95">
        <v>12</v>
      </c>
      <c r="K9" s="96">
        <v>1</v>
      </c>
      <c r="L9" s="118">
        <v>99</v>
      </c>
      <c r="M9" s="118">
        <v>78</v>
      </c>
      <c r="N9" s="118">
        <v>12</v>
      </c>
      <c r="O9" s="90">
        <v>294</v>
      </c>
      <c r="P9" s="90">
        <v>185</v>
      </c>
      <c r="Q9" s="113">
        <v>44</v>
      </c>
      <c r="R9" s="41">
        <v>406</v>
      </c>
      <c r="S9" s="39">
        <v>284</v>
      </c>
      <c r="T9" s="43">
        <v>41</v>
      </c>
      <c r="U9" s="39">
        <v>176</v>
      </c>
      <c r="V9" s="39">
        <v>102</v>
      </c>
      <c r="W9" s="39">
        <v>16</v>
      </c>
      <c r="X9" s="41">
        <v>567</v>
      </c>
      <c r="Y9" s="39">
        <v>379</v>
      </c>
      <c r="Z9" s="43">
        <v>70</v>
      </c>
      <c r="AA9" s="42">
        <v>198</v>
      </c>
      <c r="AB9" s="39">
        <v>132</v>
      </c>
      <c r="AC9" s="43">
        <v>21</v>
      </c>
      <c r="AD9" s="39">
        <v>1125</v>
      </c>
      <c r="AE9" s="39">
        <v>838</v>
      </c>
      <c r="AF9" s="40">
        <v>109</v>
      </c>
      <c r="AG9" s="41">
        <v>178</v>
      </c>
      <c r="AH9" s="39">
        <v>137</v>
      </c>
      <c r="AI9" s="43">
        <v>15</v>
      </c>
      <c r="AJ9" s="38">
        <v>31</v>
      </c>
      <c r="AK9" s="39">
        <v>21</v>
      </c>
      <c r="AL9" s="40">
        <v>5</v>
      </c>
      <c r="AM9" s="80">
        <v>473</v>
      </c>
      <c r="AN9" s="78">
        <v>318</v>
      </c>
      <c r="AO9" s="79">
        <v>48</v>
      </c>
      <c r="AP9" s="38">
        <v>254</v>
      </c>
      <c r="AQ9" s="39">
        <v>177</v>
      </c>
      <c r="AR9" s="43">
        <v>37</v>
      </c>
      <c r="AS9" s="39">
        <v>108</v>
      </c>
      <c r="AT9" s="39">
        <v>69</v>
      </c>
      <c r="AU9" s="39">
        <v>9</v>
      </c>
      <c r="AV9" s="44">
        <v>271</v>
      </c>
      <c r="AW9" s="45">
        <v>184</v>
      </c>
      <c r="AX9" s="46">
        <v>29</v>
      </c>
      <c r="AY9" s="44">
        <v>385</v>
      </c>
      <c r="AZ9" s="45">
        <v>267</v>
      </c>
      <c r="BA9" s="46">
        <v>49</v>
      </c>
      <c r="BB9" s="41">
        <v>37</v>
      </c>
      <c r="BC9" s="39">
        <v>15</v>
      </c>
      <c r="BD9" s="43">
        <v>5</v>
      </c>
      <c r="BE9" s="39">
        <v>66</v>
      </c>
      <c r="BF9" s="39">
        <v>52</v>
      </c>
      <c r="BG9" s="39">
        <v>3</v>
      </c>
      <c r="BH9" s="41">
        <v>11</v>
      </c>
      <c r="BI9" s="39">
        <v>6</v>
      </c>
      <c r="BJ9" s="43">
        <v>1</v>
      </c>
      <c r="BK9" s="39">
        <v>470</v>
      </c>
      <c r="BL9" s="39">
        <v>309</v>
      </c>
      <c r="BM9" s="40">
        <v>54</v>
      </c>
      <c r="BN9" s="39">
        <v>364</v>
      </c>
      <c r="BO9" s="39">
        <v>125</v>
      </c>
      <c r="BP9" s="39">
        <v>25</v>
      </c>
      <c r="BQ9" s="73">
        <f t="shared" si="0"/>
        <v>5671</v>
      </c>
      <c r="BR9" s="11">
        <f t="shared" si="0"/>
        <v>3777</v>
      </c>
      <c r="BS9" s="12">
        <f t="shared" si="0"/>
        <v>608</v>
      </c>
    </row>
    <row r="10" spans="1:72" s="13" customFormat="1" ht="14" customHeight="1" thickBot="1">
      <c r="A10" s="143"/>
      <c r="B10" s="67" t="s">
        <v>33</v>
      </c>
      <c r="C10" s="39">
        <v>21</v>
      </c>
      <c r="D10" s="39">
        <v>13</v>
      </c>
      <c r="E10" s="39">
        <v>4</v>
      </c>
      <c r="F10" s="38">
        <v>12</v>
      </c>
      <c r="G10" s="39">
        <v>6</v>
      </c>
      <c r="H10" s="40">
        <v>1</v>
      </c>
      <c r="I10" s="94">
        <v>12</v>
      </c>
      <c r="J10" s="95">
        <v>7</v>
      </c>
      <c r="K10" s="96">
        <v>1</v>
      </c>
      <c r="L10" s="118">
        <v>33</v>
      </c>
      <c r="M10" s="118">
        <v>24</v>
      </c>
      <c r="N10" s="118">
        <v>6</v>
      </c>
      <c r="O10" s="90">
        <v>90</v>
      </c>
      <c r="P10" s="90">
        <v>66</v>
      </c>
      <c r="Q10" s="113">
        <v>10</v>
      </c>
      <c r="R10" s="41">
        <v>231</v>
      </c>
      <c r="S10" s="39">
        <v>157</v>
      </c>
      <c r="T10" s="43">
        <v>24</v>
      </c>
      <c r="U10" s="39">
        <v>47</v>
      </c>
      <c r="V10" s="39">
        <v>20</v>
      </c>
      <c r="W10" s="39">
        <v>7</v>
      </c>
      <c r="X10" s="41">
        <v>136</v>
      </c>
      <c r="Y10" s="39">
        <v>100</v>
      </c>
      <c r="Z10" s="43">
        <v>20</v>
      </c>
      <c r="AA10" s="42">
        <v>71</v>
      </c>
      <c r="AB10" s="39">
        <v>50</v>
      </c>
      <c r="AC10" s="43">
        <v>10</v>
      </c>
      <c r="AD10" s="39">
        <v>828</v>
      </c>
      <c r="AE10" s="39">
        <v>696</v>
      </c>
      <c r="AF10" s="40">
        <v>62</v>
      </c>
      <c r="AG10" s="41">
        <v>51</v>
      </c>
      <c r="AH10" s="39">
        <v>37</v>
      </c>
      <c r="AI10" s="43">
        <v>6</v>
      </c>
      <c r="AJ10" s="38">
        <v>5</v>
      </c>
      <c r="AK10" s="39">
        <v>2</v>
      </c>
      <c r="AL10" s="40">
        <v>1</v>
      </c>
      <c r="AM10" s="80">
        <v>243</v>
      </c>
      <c r="AN10" s="78">
        <v>166</v>
      </c>
      <c r="AO10" s="79">
        <v>31</v>
      </c>
      <c r="AP10" s="38">
        <v>91</v>
      </c>
      <c r="AQ10" s="39">
        <v>72</v>
      </c>
      <c r="AR10" s="43">
        <v>5</v>
      </c>
      <c r="AS10" s="39">
        <v>22</v>
      </c>
      <c r="AT10" s="39">
        <v>13</v>
      </c>
      <c r="AU10" s="39">
        <v>7</v>
      </c>
      <c r="AV10" s="44">
        <v>73</v>
      </c>
      <c r="AW10" s="45">
        <v>45</v>
      </c>
      <c r="AX10" s="46">
        <v>11</v>
      </c>
      <c r="AY10" s="44">
        <v>139</v>
      </c>
      <c r="AZ10" s="45">
        <v>110</v>
      </c>
      <c r="BA10" s="46">
        <v>23</v>
      </c>
      <c r="BB10" s="41">
        <v>7</v>
      </c>
      <c r="BC10" s="39">
        <v>4</v>
      </c>
      <c r="BD10" s="43">
        <v>0</v>
      </c>
      <c r="BE10" s="39">
        <v>18</v>
      </c>
      <c r="BF10" s="39">
        <v>16</v>
      </c>
      <c r="BG10" s="39">
        <v>1</v>
      </c>
      <c r="BH10" s="41">
        <v>0</v>
      </c>
      <c r="BI10" s="39">
        <v>0</v>
      </c>
      <c r="BJ10" s="43">
        <v>0</v>
      </c>
      <c r="BK10" s="39">
        <v>268</v>
      </c>
      <c r="BL10" s="39">
        <v>205</v>
      </c>
      <c r="BM10" s="40">
        <v>30</v>
      </c>
      <c r="BN10" s="39">
        <v>124</v>
      </c>
      <c r="BO10" s="39">
        <v>47</v>
      </c>
      <c r="BP10" s="39">
        <v>16</v>
      </c>
      <c r="BQ10" s="73">
        <f t="shared" si="0"/>
        <v>2522</v>
      </c>
      <c r="BR10" s="11">
        <f t="shared" si="0"/>
        <v>1856</v>
      </c>
      <c r="BS10" s="12">
        <f t="shared" si="0"/>
        <v>276</v>
      </c>
    </row>
    <row r="11" spans="1:72" s="13" customFormat="1" ht="14" customHeight="1">
      <c r="A11" s="141" t="s">
        <v>34</v>
      </c>
      <c r="B11" s="68" t="s">
        <v>28</v>
      </c>
      <c r="C11" s="89">
        <v>121</v>
      </c>
      <c r="D11" s="89">
        <v>63</v>
      </c>
      <c r="E11" s="89">
        <v>10</v>
      </c>
      <c r="F11" s="47">
        <v>33</v>
      </c>
      <c r="G11" s="89">
        <v>13</v>
      </c>
      <c r="H11" s="50">
        <v>1</v>
      </c>
      <c r="I11" s="97">
        <v>31</v>
      </c>
      <c r="J11" s="86">
        <v>19</v>
      </c>
      <c r="K11" s="87">
        <v>2</v>
      </c>
      <c r="L11" s="89">
        <v>88</v>
      </c>
      <c r="M11" s="89">
        <v>44</v>
      </c>
      <c r="N11" s="89">
        <v>10</v>
      </c>
      <c r="O11" s="89">
        <v>277</v>
      </c>
      <c r="P11" s="89">
        <v>175</v>
      </c>
      <c r="Q11" s="48">
        <v>36</v>
      </c>
      <c r="R11" s="49">
        <v>151</v>
      </c>
      <c r="S11" s="89">
        <v>88</v>
      </c>
      <c r="T11" s="51">
        <v>20</v>
      </c>
      <c r="U11" s="89">
        <v>50</v>
      </c>
      <c r="V11" s="89">
        <v>25</v>
      </c>
      <c r="W11" s="89">
        <v>7</v>
      </c>
      <c r="X11" s="49">
        <v>183</v>
      </c>
      <c r="Y11" s="89">
        <v>107</v>
      </c>
      <c r="Z11" s="51">
        <v>25</v>
      </c>
      <c r="AA11" s="50">
        <v>71</v>
      </c>
      <c r="AB11" s="89">
        <v>49</v>
      </c>
      <c r="AC11" s="51">
        <v>8</v>
      </c>
      <c r="AD11" s="89">
        <v>157</v>
      </c>
      <c r="AE11" s="89">
        <v>100</v>
      </c>
      <c r="AF11" s="48">
        <v>19</v>
      </c>
      <c r="AG11" s="49">
        <v>63</v>
      </c>
      <c r="AH11" s="89">
        <v>35</v>
      </c>
      <c r="AI11" s="51">
        <v>13</v>
      </c>
      <c r="AJ11" s="47">
        <v>26</v>
      </c>
      <c r="AK11" s="89">
        <v>15</v>
      </c>
      <c r="AL11" s="48">
        <v>2</v>
      </c>
      <c r="AM11" s="85">
        <v>153</v>
      </c>
      <c r="AN11" s="86">
        <v>99</v>
      </c>
      <c r="AO11" s="87">
        <v>16</v>
      </c>
      <c r="AP11" s="47">
        <v>202</v>
      </c>
      <c r="AQ11" s="89">
        <v>140</v>
      </c>
      <c r="AR11" s="51">
        <v>18</v>
      </c>
      <c r="AS11" s="89">
        <v>52</v>
      </c>
      <c r="AT11" s="89">
        <v>18</v>
      </c>
      <c r="AU11" s="89">
        <v>8</v>
      </c>
      <c r="AV11" s="52">
        <v>246</v>
      </c>
      <c r="AW11" s="53">
        <v>147</v>
      </c>
      <c r="AX11" s="54">
        <v>31</v>
      </c>
      <c r="AY11" s="52">
        <v>132</v>
      </c>
      <c r="AZ11" s="53">
        <v>78</v>
      </c>
      <c r="BA11" s="54">
        <v>16</v>
      </c>
      <c r="BB11" s="49">
        <v>15</v>
      </c>
      <c r="BC11" s="89">
        <v>4</v>
      </c>
      <c r="BD11" s="51">
        <v>4</v>
      </c>
      <c r="BE11" s="77">
        <v>49</v>
      </c>
      <c r="BF11" s="77">
        <v>44</v>
      </c>
      <c r="BG11" s="77">
        <v>6</v>
      </c>
      <c r="BH11" s="49">
        <v>4</v>
      </c>
      <c r="BI11" s="89">
        <v>1</v>
      </c>
      <c r="BJ11" s="51">
        <v>2</v>
      </c>
      <c r="BK11" s="89">
        <v>154</v>
      </c>
      <c r="BL11" s="89">
        <v>109</v>
      </c>
      <c r="BM11" s="48">
        <v>16</v>
      </c>
      <c r="BN11" s="89">
        <v>102</v>
      </c>
      <c r="BO11" s="89">
        <v>38</v>
      </c>
      <c r="BP11" s="89">
        <v>12</v>
      </c>
      <c r="BQ11" s="73">
        <f t="shared" si="0"/>
        <v>2360</v>
      </c>
      <c r="BR11" s="11">
        <f t="shared" si="0"/>
        <v>1411</v>
      </c>
      <c r="BS11" s="12">
        <f t="shared" si="0"/>
        <v>282</v>
      </c>
    </row>
    <row r="12" spans="1:72" s="13" customFormat="1" ht="14" customHeight="1">
      <c r="A12" s="142"/>
      <c r="B12" s="69" t="s">
        <v>29</v>
      </c>
      <c r="C12" s="89">
        <v>191</v>
      </c>
      <c r="D12" s="89">
        <v>104</v>
      </c>
      <c r="E12" s="89">
        <v>24</v>
      </c>
      <c r="F12" s="47">
        <v>52</v>
      </c>
      <c r="G12" s="89">
        <v>21</v>
      </c>
      <c r="H12" s="50">
        <v>10</v>
      </c>
      <c r="I12" s="97">
        <v>11</v>
      </c>
      <c r="J12" s="86">
        <v>10</v>
      </c>
      <c r="K12" s="87">
        <v>0</v>
      </c>
      <c r="L12" s="89">
        <v>267</v>
      </c>
      <c r="M12" s="89">
        <v>139</v>
      </c>
      <c r="N12" s="89">
        <v>28</v>
      </c>
      <c r="O12" s="89">
        <v>651</v>
      </c>
      <c r="P12" s="89">
        <v>425</v>
      </c>
      <c r="Q12" s="48">
        <v>71</v>
      </c>
      <c r="R12" s="49">
        <v>348</v>
      </c>
      <c r="S12" s="89">
        <v>215</v>
      </c>
      <c r="T12" s="51">
        <v>35</v>
      </c>
      <c r="U12" s="89">
        <v>174</v>
      </c>
      <c r="V12" s="89">
        <v>84</v>
      </c>
      <c r="W12" s="89">
        <v>26</v>
      </c>
      <c r="X12" s="49">
        <v>623</v>
      </c>
      <c r="Y12" s="89">
        <v>387</v>
      </c>
      <c r="Z12" s="51">
        <v>126</v>
      </c>
      <c r="AA12" s="50">
        <v>203</v>
      </c>
      <c r="AB12" s="89">
        <v>134</v>
      </c>
      <c r="AC12" s="51">
        <v>23</v>
      </c>
      <c r="AD12" s="89">
        <v>501</v>
      </c>
      <c r="AE12" s="89">
        <v>272</v>
      </c>
      <c r="AF12" s="48">
        <v>62</v>
      </c>
      <c r="AG12" s="49">
        <v>175</v>
      </c>
      <c r="AH12" s="89">
        <v>119</v>
      </c>
      <c r="AI12" s="51">
        <v>16</v>
      </c>
      <c r="AJ12" s="47">
        <v>50</v>
      </c>
      <c r="AK12" s="89">
        <v>40</v>
      </c>
      <c r="AL12" s="48">
        <v>6</v>
      </c>
      <c r="AM12" s="85">
        <v>492</v>
      </c>
      <c r="AN12" s="86">
        <v>298</v>
      </c>
      <c r="AO12" s="87">
        <v>51</v>
      </c>
      <c r="AP12" s="47">
        <v>368</v>
      </c>
      <c r="AQ12" s="89">
        <v>230</v>
      </c>
      <c r="AR12" s="51">
        <v>32</v>
      </c>
      <c r="AS12" s="89">
        <v>167</v>
      </c>
      <c r="AT12" s="89">
        <v>81</v>
      </c>
      <c r="AU12" s="89">
        <v>14</v>
      </c>
      <c r="AV12" s="52">
        <v>530</v>
      </c>
      <c r="AW12" s="53">
        <v>328</v>
      </c>
      <c r="AX12" s="54">
        <v>67</v>
      </c>
      <c r="AY12" s="52">
        <v>347</v>
      </c>
      <c r="AZ12" s="53">
        <v>215</v>
      </c>
      <c r="BA12" s="54">
        <v>49</v>
      </c>
      <c r="BB12" s="49">
        <v>44</v>
      </c>
      <c r="BC12" s="89">
        <v>18</v>
      </c>
      <c r="BD12" s="51">
        <v>9</v>
      </c>
      <c r="BE12" s="77">
        <v>93</v>
      </c>
      <c r="BF12" s="77">
        <v>71</v>
      </c>
      <c r="BG12" s="77">
        <v>8</v>
      </c>
      <c r="BH12" s="49">
        <v>12</v>
      </c>
      <c r="BI12" s="89">
        <v>4</v>
      </c>
      <c r="BJ12" s="51">
        <v>3</v>
      </c>
      <c r="BK12" s="89">
        <v>348</v>
      </c>
      <c r="BL12" s="89">
        <v>222</v>
      </c>
      <c r="BM12" s="48">
        <v>39</v>
      </c>
      <c r="BN12" s="89">
        <v>160</v>
      </c>
      <c r="BO12" s="89">
        <v>48</v>
      </c>
      <c r="BP12" s="89">
        <v>25</v>
      </c>
      <c r="BQ12" s="73">
        <f t="shared" si="0"/>
        <v>5807</v>
      </c>
      <c r="BR12" s="11">
        <f t="shared" si="0"/>
        <v>3465</v>
      </c>
      <c r="BS12" s="12">
        <f t="shared" si="0"/>
        <v>724</v>
      </c>
    </row>
    <row r="13" spans="1:72" s="13" customFormat="1" ht="14" customHeight="1">
      <c r="A13" s="142"/>
      <c r="B13" s="70" t="s">
        <v>30</v>
      </c>
      <c r="C13" s="89">
        <v>104</v>
      </c>
      <c r="D13" s="89">
        <v>51</v>
      </c>
      <c r="E13" s="89">
        <v>9</v>
      </c>
      <c r="F13" s="47">
        <v>21</v>
      </c>
      <c r="G13" s="89">
        <v>7</v>
      </c>
      <c r="H13" s="50">
        <v>5</v>
      </c>
      <c r="I13" s="97">
        <v>27</v>
      </c>
      <c r="J13" s="86">
        <v>14</v>
      </c>
      <c r="K13" s="87">
        <v>2</v>
      </c>
      <c r="L13" s="89">
        <v>90</v>
      </c>
      <c r="M13" s="89">
        <v>46</v>
      </c>
      <c r="N13" s="89">
        <v>13</v>
      </c>
      <c r="O13" s="89">
        <v>242</v>
      </c>
      <c r="P13" s="89">
        <v>143</v>
      </c>
      <c r="Q13" s="48">
        <v>28</v>
      </c>
      <c r="R13" s="49">
        <v>151</v>
      </c>
      <c r="S13" s="89">
        <v>88</v>
      </c>
      <c r="T13" s="51">
        <v>21</v>
      </c>
      <c r="U13" s="89">
        <v>73</v>
      </c>
      <c r="V13" s="89">
        <v>27</v>
      </c>
      <c r="W13" s="89">
        <v>14</v>
      </c>
      <c r="X13" s="49">
        <v>284</v>
      </c>
      <c r="Y13" s="89">
        <v>157</v>
      </c>
      <c r="Z13" s="51">
        <v>56</v>
      </c>
      <c r="AA13" s="50">
        <v>86</v>
      </c>
      <c r="AB13" s="89">
        <v>48</v>
      </c>
      <c r="AC13" s="51">
        <v>10</v>
      </c>
      <c r="AD13" s="89">
        <v>207</v>
      </c>
      <c r="AE13" s="89">
        <v>117</v>
      </c>
      <c r="AF13" s="48">
        <v>26</v>
      </c>
      <c r="AG13" s="49">
        <v>79</v>
      </c>
      <c r="AH13" s="89">
        <v>55</v>
      </c>
      <c r="AI13" s="51">
        <v>8</v>
      </c>
      <c r="AJ13" s="47">
        <v>31</v>
      </c>
      <c r="AK13" s="89">
        <v>20</v>
      </c>
      <c r="AL13" s="48">
        <v>6</v>
      </c>
      <c r="AM13" s="85">
        <v>208</v>
      </c>
      <c r="AN13" s="86">
        <v>118</v>
      </c>
      <c r="AO13" s="87">
        <v>27</v>
      </c>
      <c r="AP13" s="47">
        <v>203</v>
      </c>
      <c r="AQ13" s="89">
        <v>131</v>
      </c>
      <c r="AR13" s="51">
        <v>18</v>
      </c>
      <c r="AS13" s="89">
        <v>118</v>
      </c>
      <c r="AT13" s="89">
        <v>112</v>
      </c>
      <c r="AU13" s="89">
        <v>17</v>
      </c>
      <c r="AV13" s="52">
        <v>174</v>
      </c>
      <c r="AW13" s="53">
        <v>85</v>
      </c>
      <c r="AX13" s="54">
        <v>31</v>
      </c>
      <c r="AY13" s="52">
        <v>144</v>
      </c>
      <c r="AZ13" s="53">
        <v>73</v>
      </c>
      <c r="BA13" s="54">
        <v>24</v>
      </c>
      <c r="BB13" s="49">
        <v>21</v>
      </c>
      <c r="BC13" s="89">
        <v>7</v>
      </c>
      <c r="BD13" s="51">
        <v>2</v>
      </c>
      <c r="BE13" s="77">
        <v>45</v>
      </c>
      <c r="BF13" s="77">
        <v>32</v>
      </c>
      <c r="BG13" s="77">
        <v>4</v>
      </c>
      <c r="BH13" s="49">
        <v>8</v>
      </c>
      <c r="BI13" s="89">
        <v>4</v>
      </c>
      <c r="BJ13" s="51">
        <v>1</v>
      </c>
      <c r="BK13" s="89">
        <v>200</v>
      </c>
      <c r="BL13" s="89">
        <v>121</v>
      </c>
      <c r="BM13" s="48">
        <v>23</v>
      </c>
      <c r="BN13" s="89">
        <v>113</v>
      </c>
      <c r="BO13" s="89">
        <v>41</v>
      </c>
      <c r="BP13" s="89">
        <v>14</v>
      </c>
      <c r="BQ13" s="73">
        <f t="shared" si="0"/>
        <v>2629</v>
      </c>
      <c r="BR13" s="11">
        <f t="shared" si="0"/>
        <v>1497</v>
      </c>
      <c r="BS13" s="12">
        <f t="shared" si="0"/>
        <v>359</v>
      </c>
    </row>
    <row r="14" spans="1:72" s="13" customFormat="1" ht="14" customHeight="1">
      <c r="A14" s="142"/>
      <c r="B14" s="70" t="s">
        <v>31</v>
      </c>
      <c r="C14" s="89">
        <v>65</v>
      </c>
      <c r="D14" s="89">
        <v>37</v>
      </c>
      <c r="E14" s="89">
        <v>6</v>
      </c>
      <c r="F14" s="47">
        <v>12</v>
      </c>
      <c r="G14" s="89">
        <v>3</v>
      </c>
      <c r="H14" s="50">
        <v>4</v>
      </c>
      <c r="I14" s="97">
        <v>20</v>
      </c>
      <c r="J14" s="86">
        <v>9</v>
      </c>
      <c r="K14" s="87">
        <v>4</v>
      </c>
      <c r="L14" s="89">
        <v>57</v>
      </c>
      <c r="M14" s="89">
        <v>34</v>
      </c>
      <c r="N14" s="89">
        <v>13</v>
      </c>
      <c r="O14" s="89">
        <v>157</v>
      </c>
      <c r="P14" s="89">
        <v>95</v>
      </c>
      <c r="Q14" s="48">
        <v>19</v>
      </c>
      <c r="R14" s="49">
        <v>81</v>
      </c>
      <c r="S14" s="89">
        <v>42</v>
      </c>
      <c r="T14" s="51">
        <v>10</v>
      </c>
      <c r="U14" s="89">
        <v>25</v>
      </c>
      <c r="V14" s="89">
        <v>12</v>
      </c>
      <c r="W14" s="89">
        <v>6</v>
      </c>
      <c r="X14" s="49">
        <v>108</v>
      </c>
      <c r="Y14" s="89">
        <v>58</v>
      </c>
      <c r="Z14" s="51">
        <v>18</v>
      </c>
      <c r="AA14" s="50">
        <v>68</v>
      </c>
      <c r="AB14" s="89">
        <v>48</v>
      </c>
      <c r="AC14" s="51">
        <v>6</v>
      </c>
      <c r="AD14" s="89">
        <v>99</v>
      </c>
      <c r="AE14" s="89">
        <v>51</v>
      </c>
      <c r="AF14" s="48">
        <v>17</v>
      </c>
      <c r="AG14" s="49">
        <v>24</v>
      </c>
      <c r="AH14" s="89">
        <v>11</v>
      </c>
      <c r="AI14" s="51">
        <v>3</v>
      </c>
      <c r="AJ14" s="47">
        <v>17</v>
      </c>
      <c r="AK14" s="89">
        <v>12</v>
      </c>
      <c r="AL14" s="48">
        <v>1</v>
      </c>
      <c r="AM14" s="85">
        <v>124</v>
      </c>
      <c r="AN14" s="86">
        <v>76</v>
      </c>
      <c r="AO14" s="87">
        <v>12</v>
      </c>
      <c r="AP14" s="47">
        <v>182</v>
      </c>
      <c r="AQ14" s="89">
        <v>123</v>
      </c>
      <c r="AR14" s="51">
        <v>14</v>
      </c>
      <c r="AS14" s="89">
        <v>162</v>
      </c>
      <c r="AT14" s="89">
        <v>159</v>
      </c>
      <c r="AU14" s="89">
        <v>26</v>
      </c>
      <c r="AV14" s="52">
        <v>131</v>
      </c>
      <c r="AW14" s="53">
        <v>78</v>
      </c>
      <c r="AX14" s="54">
        <v>20</v>
      </c>
      <c r="AY14" s="52">
        <v>59</v>
      </c>
      <c r="AZ14" s="53">
        <v>33</v>
      </c>
      <c r="BA14" s="54">
        <v>9</v>
      </c>
      <c r="BB14" s="49">
        <v>22</v>
      </c>
      <c r="BC14" s="89">
        <v>15</v>
      </c>
      <c r="BD14" s="51">
        <v>2</v>
      </c>
      <c r="BE14" s="77">
        <v>29</v>
      </c>
      <c r="BF14" s="77">
        <v>19</v>
      </c>
      <c r="BG14" s="77">
        <v>7</v>
      </c>
      <c r="BH14" s="49">
        <v>10</v>
      </c>
      <c r="BI14" s="89">
        <v>1</v>
      </c>
      <c r="BJ14" s="51">
        <v>4</v>
      </c>
      <c r="BK14" s="89">
        <v>144</v>
      </c>
      <c r="BL14" s="89">
        <v>90</v>
      </c>
      <c r="BM14" s="48">
        <v>16</v>
      </c>
      <c r="BN14" s="89">
        <v>44</v>
      </c>
      <c r="BO14" s="89">
        <v>18</v>
      </c>
      <c r="BP14" s="89">
        <v>7</v>
      </c>
      <c r="BQ14" s="73">
        <f t="shared" si="0"/>
        <v>1640</v>
      </c>
      <c r="BR14" s="11">
        <f t="shared" si="0"/>
        <v>1024</v>
      </c>
      <c r="BS14" s="12">
        <f t="shared" si="0"/>
        <v>224</v>
      </c>
    </row>
    <row r="15" spans="1:72" s="13" customFormat="1" ht="14" customHeight="1">
      <c r="A15" s="142"/>
      <c r="B15" s="70" t="s">
        <v>32</v>
      </c>
      <c r="C15" s="89">
        <v>10</v>
      </c>
      <c r="D15" s="89">
        <v>3</v>
      </c>
      <c r="E15" s="89">
        <v>0</v>
      </c>
      <c r="F15" s="47">
        <v>0</v>
      </c>
      <c r="G15" s="89">
        <v>0</v>
      </c>
      <c r="H15" s="50">
        <v>0</v>
      </c>
      <c r="I15" s="97">
        <v>1</v>
      </c>
      <c r="J15" s="86">
        <v>1</v>
      </c>
      <c r="K15" s="87">
        <v>0</v>
      </c>
      <c r="L15" s="89">
        <v>14</v>
      </c>
      <c r="M15" s="89">
        <v>8</v>
      </c>
      <c r="N15" s="89">
        <v>2</v>
      </c>
      <c r="O15" s="89">
        <v>38</v>
      </c>
      <c r="P15" s="89">
        <v>16</v>
      </c>
      <c r="Q15" s="48">
        <v>5</v>
      </c>
      <c r="R15" s="49">
        <v>23</v>
      </c>
      <c r="S15" s="89">
        <v>10</v>
      </c>
      <c r="T15" s="51">
        <v>4</v>
      </c>
      <c r="U15" s="89">
        <v>1</v>
      </c>
      <c r="V15" s="89">
        <v>0</v>
      </c>
      <c r="W15" s="89">
        <v>0</v>
      </c>
      <c r="X15" s="49">
        <v>43</v>
      </c>
      <c r="Y15" s="89">
        <v>20</v>
      </c>
      <c r="Z15" s="51">
        <v>6</v>
      </c>
      <c r="AA15" s="50">
        <v>36</v>
      </c>
      <c r="AB15" s="89">
        <v>17</v>
      </c>
      <c r="AC15" s="51">
        <v>7</v>
      </c>
      <c r="AD15" s="89">
        <v>31</v>
      </c>
      <c r="AE15" s="89">
        <v>17</v>
      </c>
      <c r="AF15" s="48">
        <v>6</v>
      </c>
      <c r="AG15" s="49">
        <v>5</v>
      </c>
      <c r="AH15" s="89">
        <v>2</v>
      </c>
      <c r="AI15" s="51">
        <v>1</v>
      </c>
      <c r="AJ15" s="47">
        <v>5</v>
      </c>
      <c r="AK15" s="89">
        <v>3</v>
      </c>
      <c r="AL15" s="48">
        <v>1</v>
      </c>
      <c r="AM15" s="85">
        <v>34</v>
      </c>
      <c r="AN15" s="86">
        <v>23</v>
      </c>
      <c r="AO15" s="87">
        <v>2</v>
      </c>
      <c r="AP15" s="47">
        <v>32</v>
      </c>
      <c r="AQ15" s="89">
        <v>23</v>
      </c>
      <c r="AR15" s="51">
        <v>1</v>
      </c>
      <c r="AS15" s="89">
        <v>27</v>
      </c>
      <c r="AT15" s="89">
        <v>20</v>
      </c>
      <c r="AU15" s="89">
        <v>2</v>
      </c>
      <c r="AV15" s="52">
        <v>28</v>
      </c>
      <c r="AW15" s="53">
        <v>13</v>
      </c>
      <c r="AX15" s="54">
        <v>5</v>
      </c>
      <c r="AY15" s="52">
        <v>32</v>
      </c>
      <c r="AZ15" s="53">
        <v>12</v>
      </c>
      <c r="BA15" s="54">
        <v>11</v>
      </c>
      <c r="BB15" s="49">
        <v>6</v>
      </c>
      <c r="BC15" s="89">
        <v>1</v>
      </c>
      <c r="BD15" s="51">
        <v>3</v>
      </c>
      <c r="BE15" s="77">
        <v>12</v>
      </c>
      <c r="BF15" s="77">
        <v>5</v>
      </c>
      <c r="BG15" s="77">
        <v>5</v>
      </c>
      <c r="BH15" s="49">
        <v>3</v>
      </c>
      <c r="BI15" s="89">
        <v>1</v>
      </c>
      <c r="BJ15" s="51">
        <v>2</v>
      </c>
      <c r="BK15" s="89">
        <v>26</v>
      </c>
      <c r="BL15" s="89">
        <v>12</v>
      </c>
      <c r="BM15" s="48">
        <v>5</v>
      </c>
      <c r="BN15" s="89">
        <v>28</v>
      </c>
      <c r="BO15" s="89">
        <v>8</v>
      </c>
      <c r="BP15" s="89">
        <v>4</v>
      </c>
      <c r="BQ15" s="73">
        <f t="shared" si="0"/>
        <v>435</v>
      </c>
      <c r="BR15" s="11">
        <f t="shared" si="0"/>
        <v>215</v>
      </c>
      <c r="BS15" s="12">
        <f t="shared" si="0"/>
        <v>72</v>
      </c>
    </row>
    <row r="16" spans="1:72" s="13" customFormat="1" ht="14" customHeight="1" thickBot="1">
      <c r="A16" s="143"/>
      <c r="B16" s="71" t="s">
        <v>33</v>
      </c>
      <c r="C16" s="89">
        <v>11</v>
      </c>
      <c r="D16" s="89">
        <v>5</v>
      </c>
      <c r="E16" s="89">
        <v>1</v>
      </c>
      <c r="F16" s="47">
        <v>0</v>
      </c>
      <c r="G16" s="89">
        <v>0</v>
      </c>
      <c r="H16" s="50">
        <v>0</v>
      </c>
      <c r="I16" s="97">
        <v>1</v>
      </c>
      <c r="J16" s="86">
        <v>0</v>
      </c>
      <c r="K16" s="87">
        <v>0</v>
      </c>
      <c r="L16" s="89">
        <v>8</v>
      </c>
      <c r="M16" s="89">
        <v>3</v>
      </c>
      <c r="N16" s="89">
        <v>0</v>
      </c>
      <c r="O16" s="89"/>
      <c r="P16" s="89">
        <v>0</v>
      </c>
      <c r="Q16" s="48">
        <v>0</v>
      </c>
      <c r="R16" s="49">
        <v>5</v>
      </c>
      <c r="S16" s="89">
        <v>2</v>
      </c>
      <c r="T16" s="51">
        <v>3</v>
      </c>
      <c r="U16" s="89">
        <v>1</v>
      </c>
      <c r="V16" s="89">
        <v>0</v>
      </c>
      <c r="W16" s="89">
        <v>0</v>
      </c>
      <c r="X16" s="49">
        <v>25</v>
      </c>
      <c r="Y16" s="89">
        <v>12</v>
      </c>
      <c r="Z16" s="51">
        <v>6</v>
      </c>
      <c r="AA16" s="50">
        <v>22</v>
      </c>
      <c r="AB16" s="89">
        <v>13</v>
      </c>
      <c r="AC16" s="51">
        <v>3</v>
      </c>
      <c r="AD16" s="89">
        <v>42</v>
      </c>
      <c r="AE16" s="89">
        <v>15</v>
      </c>
      <c r="AF16" s="48">
        <v>5</v>
      </c>
      <c r="AG16" s="49">
        <v>19</v>
      </c>
      <c r="AH16" s="89">
        <v>9</v>
      </c>
      <c r="AI16" s="51">
        <v>3</v>
      </c>
      <c r="AJ16" s="47">
        <v>1</v>
      </c>
      <c r="AK16" s="89">
        <v>0</v>
      </c>
      <c r="AL16" s="48">
        <v>1</v>
      </c>
      <c r="AM16" s="85">
        <v>9</v>
      </c>
      <c r="AN16" s="86">
        <v>3</v>
      </c>
      <c r="AO16" s="87">
        <v>0</v>
      </c>
      <c r="AP16" s="47"/>
      <c r="AQ16" s="89"/>
      <c r="AR16" s="51"/>
      <c r="AS16" s="89">
        <v>25</v>
      </c>
      <c r="AT16" s="89">
        <v>10</v>
      </c>
      <c r="AU16" s="89">
        <v>3</v>
      </c>
      <c r="AV16" s="52">
        <v>15</v>
      </c>
      <c r="AW16" s="53">
        <v>11</v>
      </c>
      <c r="AX16" s="54">
        <v>3</v>
      </c>
      <c r="AY16" s="52">
        <v>27</v>
      </c>
      <c r="AZ16" s="53">
        <v>15</v>
      </c>
      <c r="BA16" s="54">
        <v>7</v>
      </c>
      <c r="BB16" s="49">
        <v>1</v>
      </c>
      <c r="BC16" s="89"/>
      <c r="BD16" s="51"/>
      <c r="BE16" s="77">
        <v>7</v>
      </c>
      <c r="BF16" s="77">
        <v>0</v>
      </c>
      <c r="BG16" s="77">
        <v>0</v>
      </c>
      <c r="BH16" s="49">
        <v>1</v>
      </c>
      <c r="BI16" s="89">
        <v>0</v>
      </c>
      <c r="BJ16" s="51">
        <v>1</v>
      </c>
      <c r="BK16" s="89">
        <v>7</v>
      </c>
      <c r="BL16" s="89">
        <v>2</v>
      </c>
      <c r="BM16" s="48">
        <v>1</v>
      </c>
      <c r="BN16" s="89">
        <v>8</v>
      </c>
      <c r="BO16" s="89"/>
      <c r="BP16" s="89"/>
      <c r="BQ16" s="73">
        <f t="shared" si="0"/>
        <v>235</v>
      </c>
      <c r="BR16" s="11">
        <f t="shared" si="0"/>
        <v>100</v>
      </c>
      <c r="BS16" s="12">
        <f t="shared" si="0"/>
        <v>37</v>
      </c>
    </row>
    <row r="17" spans="1:72" s="13" customFormat="1" ht="14" customHeight="1">
      <c r="A17" s="141" t="s">
        <v>35</v>
      </c>
      <c r="B17" s="29" t="s">
        <v>32</v>
      </c>
      <c r="C17" s="39">
        <v>17</v>
      </c>
      <c r="D17" s="39">
        <v>9</v>
      </c>
      <c r="E17" s="39">
        <v>3</v>
      </c>
      <c r="F17" s="41">
        <v>1</v>
      </c>
      <c r="G17" s="39">
        <v>1</v>
      </c>
      <c r="H17" s="40">
        <v>0</v>
      </c>
      <c r="I17" s="94">
        <v>1</v>
      </c>
      <c r="J17" s="95">
        <v>0</v>
      </c>
      <c r="K17" s="96">
        <v>0</v>
      </c>
      <c r="L17" s="118">
        <v>7</v>
      </c>
      <c r="M17" s="118">
        <v>4</v>
      </c>
      <c r="N17" s="118">
        <v>2</v>
      </c>
      <c r="O17" s="90">
        <v>3</v>
      </c>
      <c r="P17" s="90">
        <v>2</v>
      </c>
      <c r="Q17" s="113">
        <v>0</v>
      </c>
      <c r="R17" s="41">
        <v>6</v>
      </c>
      <c r="S17" s="39">
        <v>1</v>
      </c>
      <c r="T17" s="43">
        <v>0</v>
      </c>
      <c r="U17" s="39">
        <v>5</v>
      </c>
      <c r="V17" s="39">
        <v>0</v>
      </c>
      <c r="W17" s="39">
        <v>2</v>
      </c>
      <c r="X17" s="41">
        <v>12</v>
      </c>
      <c r="Y17" s="39">
        <v>6</v>
      </c>
      <c r="Z17" s="43">
        <v>2</v>
      </c>
      <c r="AA17" s="42">
        <v>6</v>
      </c>
      <c r="AB17" s="39">
        <v>3</v>
      </c>
      <c r="AC17" s="43">
        <v>0</v>
      </c>
      <c r="AD17" s="39">
        <v>14</v>
      </c>
      <c r="AE17" s="39">
        <v>5</v>
      </c>
      <c r="AF17" s="40">
        <v>3</v>
      </c>
      <c r="AG17" s="41">
        <v>2</v>
      </c>
      <c r="AH17" s="39">
        <v>1</v>
      </c>
      <c r="AI17" s="43"/>
      <c r="AJ17" s="38"/>
      <c r="AK17" s="39"/>
      <c r="AL17" s="40"/>
      <c r="AM17" s="80">
        <v>1</v>
      </c>
      <c r="AN17" s="78">
        <v>0</v>
      </c>
      <c r="AO17" s="79">
        <v>0</v>
      </c>
      <c r="AP17" s="38">
        <v>1</v>
      </c>
      <c r="AQ17" s="40">
        <v>1</v>
      </c>
      <c r="AR17" s="43"/>
      <c r="AS17" s="39">
        <v>19</v>
      </c>
      <c r="AT17" s="39">
        <v>7</v>
      </c>
      <c r="AU17" s="39">
        <v>4</v>
      </c>
      <c r="AV17" s="44">
        <v>5</v>
      </c>
      <c r="AW17" s="45">
        <v>3</v>
      </c>
      <c r="AX17" s="46"/>
      <c r="AY17" s="44">
        <v>9</v>
      </c>
      <c r="AZ17" s="45">
        <v>5</v>
      </c>
      <c r="BA17" s="46">
        <v>1</v>
      </c>
      <c r="BB17" s="41">
        <v>0</v>
      </c>
      <c r="BC17" s="39"/>
      <c r="BD17" s="43"/>
      <c r="BE17" s="39">
        <v>5</v>
      </c>
      <c r="BF17" s="39">
        <v>2</v>
      </c>
      <c r="BG17" s="39">
        <v>2</v>
      </c>
      <c r="BH17" s="41">
        <v>0</v>
      </c>
      <c r="BI17" s="39">
        <v>0</v>
      </c>
      <c r="BJ17" s="43">
        <v>0</v>
      </c>
      <c r="BK17" s="39">
        <v>1</v>
      </c>
      <c r="BL17" s="39">
        <v>1</v>
      </c>
      <c r="BM17" s="40">
        <v>0</v>
      </c>
      <c r="BN17" s="39">
        <v>7</v>
      </c>
      <c r="BO17" s="39">
        <v>4</v>
      </c>
      <c r="BP17" s="39">
        <v>1</v>
      </c>
      <c r="BQ17" s="73">
        <f t="shared" si="0"/>
        <v>122</v>
      </c>
      <c r="BR17" s="11">
        <f t="shared" si="0"/>
        <v>55</v>
      </c>
      <c r="BS17" s="12">
        <f>+BP17+BM17+BJ17+BG17+BD17+BA17+AX17+AU17+AR17+AO17+AL17+AI17+AF17+AC17+Z17+W17+T17+Q17+N17+K17+H17+E17</f>
        <v>20</v>
      </c>
    </row>
    <row r="18" spans="1:72" s="13" customFormat="1" ht="14" customHeight="1" thickBot="1">
      <c r="A18" s="143"/>
      <c r="B18" s="14" t="s">
        <v>33</v>
      </c>
      <c r="C18" s="39">
        <v>3</v>
      </c>
      <c r="D18" s="39">
        <v>3</v>
      </c>
      <c r="E18" s="39">
        <v>0</v>
      </c>
      <c r="F18" s="58">
        <v>0</v>
      </c>
      <c r="G18" s="39">
        <v>0</v>
      </c>
      <c r="H18" s="57">
        <v>0</v>
      </c>
      <c r="I18" s="98">
        <v>0</v>
      </c>
      <c r="J18" s="99">
        <v>0</v>
      </c>
      <c r="K18" s="100">
        <v>0</v>
      </c>
      <c r="L18" s="118">
        <v>8</v>
      </c>
      <c r="M18" s="118">
        <v>6</v>
      </c>
      <c r="N18" s="118">
        <v>0</v>
      </c>
      <c r="O18" s="90"/>
      <c r="P18" s="90">
        <v>0</v>
      </c>
      <c r="Q18" s="113">
        <v>0</v>
      </c>
      <c r="R18" s="58">
        <v>1</v>
      </c>
      <c r="S18" s="56">
        <v>0</v>
      </c>
      <c r="T18" s="62">
        <v>0</v>
      </c>
      <c r="U18" s="39">
        <v>6</v>
      </c>
      <c r="V18" s="39">
        <v>1</v>
      </c>
      <c r="W18" s="39">
        <v>1</v>
      </c>
      <c r="X18" s="58">
        <v>2</v>
      </c>
      <c r="Y18" s="56">
        <v>0</v>
      </c>
      <c r="Z18" s="62">
        <v>2</v>
      </c>
      <c r="AA18" s="59">
        <v>2</v>
      </c>
      <c r="AB18" s="60">
        <v>0</v>
      </c>
      <c r="AC18" s="61">
        <v>1</v>
      </c>
      <c r="AD18" s="39">
        <v>2</v>
      </c>
      <c r="AE18" s="39">
        <v>0</v>
      </c>
      <c r="AF18" s="40">
        <v>0</v>
      </c>
      <c r="AG18" s="58"/>
      <c r="AH18" s="56"/>
      <c r="AI18" s="62"/>
      <c r="AJ18" s="38"/>
      <c r="AK18" s="39"/>
      <c r="AL18" s="40"/>
      <c r="AM18" s="81">
        <v>0</v>
      </c>
      <c r="AN18" s="78">
        <v>0</v>
      </c>
      <c r="AO18" s="79">
        <v>0</v>
      </c>
      <c r="AP18" s="55"/>
      <c r="AQ18" s="57"/>
      <c r="AR18" s="62"/>
      <c r="AS18" s="39">
        <v>0</v>
      </c>
      <c r="AT18" s="39">
        <v>4</v>
      </c>
      <c r="AU18" s="39">
        <v>1</v>
      </c>
      <c r="AV18" s="63"/>
      <c r="AW18" s="64"/>
      <c r="AX18" s="65"/>
      <c r="AY18" s="63">
        <v>15</v>
      </c>
      <c r="AZ18" s="64">
        <v>2</v>
      </c>
      <c r="BA18" s="65">
        <v>0</v>
      </c>
      <c r="BB18" s="58">
        <v>0</v>
      </c>
      <c r="BC18" s="56"/>
      <c r="BD18" s="62"/>
      <c r="BE18" s="39">
        <v>1</v>
      </c>
      <c r="BF18" s="39">
        <v>0</v>
      </c>
      <c r="BG18" s="39">
        <v>1</v>
      </c>
      <c r="BH18" s="58">
        <v>0</v>
      </c>
      <c r="BI18" s="56">
        <v>0</v>
      </c>
      <c r="BJ18" s="62">
        <v>0</v>
      </c>
      <c r="BK18" s="39">
        <v>0</v>
      </c>
      <c r="BL18" s="39">
        <v>0</v>
      </c>
      <c r="BM18" s="40">
        <v>0</v>
      </c>
      <c r="BN18" s="39">
        <v>1</v>
      </c>
      <c r="BO18" s="39">
        <v>1</v>
      </c>
      <c r="BP18" s="39">
        <v>0</v>
      </c>
      <c r="BQ18" s="73">
        <f t="shared" si="0"/>
        <v>41</v>
      </c>
      <c r="BR18" s="11">
        <f t="shared" si="0"/>
        <v>17</v>
      </c>
      <c r="BS18" s="12">
        <f t="shared" si="0"/>
        <v>6</v>
      </c>
    </row>
    <row r="19" spans="1:72" s="18" customFormat="1" ht="13" thickBot="1">
      <c r="A19" s="133"/>
      <c r="B19" s="15" t="s">
        <v>36</v>
      </c>
      <c r="C19" s="16">
        <v>1031</v>
      </c>
      <c r="D19" s="17">
        <v>540</v>
      </c>
      <c r="E19" s="17">
        <v>103</v>
      </c>
      <c r="F19" s="17">
        <v>345</v>
      </c>
      <c r="G19" s="17">
        <v>186</v>
      </c>
      <c r="H19" s="17">
        <v>42</v>
      </c>
      <c r="I19" s="17">
        <v>192</v>
      </c>
      <c r="J19" s="17">
        <v>108</v>
      </c>
      <c r="K19" s="17">
        <v>17</v>
      </c>
      <c r="L19" s="17">
        <v>1054</v>
      </c>
      <c r="M19" s="17">
        <v>623</v>
      </c>
      <c r="N19" s="17">
        <v>130</v>
      </c>
      <c r="O19" s="17">
        <v>2929</v>
      </c>
      <c r="P19" s="17">
        <v>1851</v>
      </c>
      <c r="Q19" s="17">
        <v>347</v>
      </c>
      <c r="R19" s="17">
        <v>2511</v>
      </c>
      <c r="S19" s="17">
        <v>1540</v>
      </c>
      <c r="T19" s="17">
        <v>273</v>
      </c>
      <c r="U19" s="17">
        <v>922</v>
      </c>
      <c r="V19" s="17">
        <v>420</v>
      </c>
      <c r="W19" s="17">
        <v>132</v>
      </c>
      <c r="X19" s="17">
        <v>3194</v>
      </c>
      <c r="Y19" s="17">
        <v>1941</v>
      </c>
      <c r="Z19" s="17">
        <v>510</v>
      </c>
      <c r="AA19" s="17">
        <v>1302</v>
      </c>
      <c r="AB19" s="17">
        <v>800</v>
      </c>
      <c r="AC19" s="17">
        <v>143</v>
      </c>
      <c r="AD19" s="17">
        <v>4989</v>
      </c>
      <c r="AE19" s="17">
        <v>3341</v>
      </c>
      <c r="AF19" s="17">
        <v>504</v>
      </c>
      <c r="AG19" s="17">
        <v>1036</v>
      </c>
      <c r="AH19" s="17">
        <v>691</v>
      </c>
      <c r="AI19" s="17">
        <v>104</v>
      </c>
      <c r="AJ19" s="17">
        <v>295</v>
      </c>
      <c r="AK19" s="17">
        <v>205</v>
      </c>
      <c r="AL19" s="17">
        <v>32</v>
      </c>
      <c r="AM19" s="17">
        <v>2909</v>
      </c>
      <c r="AN19" s="17">
        <v>1792</v>
      </c>
      <c r="AO19" s="17">
        <v>276</v>
      </c>
      <c r="AP19" s="17">
        <v>2204</v>
      </c>
      <c r="AQ19" s="17">
        <v>1476</v>
      </c>
      <c r="AR19" s="17">
        <v>205</v>
      </c>
      <c r="AS19" s="17">
        <v>1145</v>
      </c>
      <c r="AT19" s="17">
        <v>739</v>
      </c>
      <c r="AU19" s="17">
        <v>131</v>
      </c>
      <c r="AV19" s="17">
        <v>2450</v>
      </c>
      <c r="AW19" s="17">
        <v>1414</v>
      </c>
      <c r="AX19" s="17">
        <v>328</v>
      </c>
      <c r="AY19" s="17">
        <f t="shared" ref="AY19:BA19" si="1">SUM(AY4:AY18)</f>
        <v>2259</v>
      </c>
      <c r="AZ19" s="17">
        <f t="shared" si="1"/>
        <v>1409</v>
      </c>
      <c r="BA19" s="17">
        <f t="shared" si="1"/>
        <v>283</v>
      </c>
      <c r="BB19" s="17">
        <v>295</v>
      </c>
      <c r="BC19" s="17">
        <v>116</v>
      </c>
      <c r="BD19" s="17">
        <v>39</v>
      </c>
      <c r="BE19" s="17">
        <v>598</v>
      </c>
      <c r="BF19" s="17">
        <v>441</v>
      </c>
      <c r="BG19" s="17">
        <v>59</v>
      </c>
      <c r="BH19" s="17">
        <v>118</v>
      </c>
      <c r="BI19" s="17">
        <v>43</v>
      </c>
      <c r="BJ19" s="17">
        <v>22</v>
      </c>
      <c r="BK19" s="17">
        <v>2704</v>
      </c>
      <c r="BL19" s="17">
        <v>1717</v>
      </c>
      <c r="BM19" s="17">
        <v>305</v>
      </c>
      <c r="BN19" s="17">
        <f>SUM(BN4:BN18)</f>
        <v>2192</v>
      </c>
      <c r="BO19" s="17">
        <f t="shared" ref="BO19:BP19" si="2">SUM(BO4:BO18)</f>
        <v>641</v>
      </c>
      <c r="BP19" s="17">
        <f t="shared" si="2"/>
        <v>200</v>
      </c>
      <c r="BQ19" s="25">
        <f>SUM(BQ4:BQ18)</f>
        <v>36674</v>
      </c>
      <c r="BR19" s="25">
        <f>SUM(BR4:BR18)</f>
        <v>22034</v>
      </c>
      <c r="BS19" s="25">
        <f>SUM(BS4:BS18)</f>
        <v>4185</v>
      </c>
    </row>
    <row r="20" spans="1:72" s="19" customFormat="1" ht="13" thickBot="1">
      <c r="C20" s="20">
        <f>+C19-E19</f>
        <v>928</v>
      </c>
      <c r="E20" s="21"/>
      <c r="F20" s="19">
        <f>+F19-H19</f>
        <v>303</v>
      </c>
      <c r="I20" s="19">
        <f>+I19-K19</f>
        <v>175</v>
      </c>
      <c r="L20" s="19">
        <f>+L19-N19</f>
        <v>924</v>
      </c>
      <c r="O20" s="19">
        <f>+O19-Q19</f>
        <v>2582</v>
      </c>
      <c r="R20" s="20">
        <f>SUM(R19-T19)</f>
        <v>2238</v>
      </c>
      <c r="U20" s="19">
        <f>+U19-W19</f>
        <v>790</v>
      </c>
      <c r="X20" s="20">
        <f>+X19-Z19</f>
        <v>2684</v>
      </c>
      <c r="Z20" s="21"/>
      <c r="AA20" s="19">
        <f>+AA19-AC19</f>
        <v>1159</v>
      </c>
      <c r="AD20" s="19">
        <f>+AD19-AF19</f>
        <v>4485</v>
      </c>
      <c r="AG20" s="19">
        <f>+AG19-AI19</f>
        <v>932</v>
      </c>
      <c r="AJ20" s="19">
        <f>+AJ19-AL19</f>
        <v>263</v>
      </c>
      <c r="AM20" s="19">
        <f>+AM19-AO19</f>
        <v>2633</v>
      </c>
      <c r="AP20" s="19">
        <f>+AP19-AR19</f>
        <v>1999</v>
      </c>
      <c r="AS20" s="19">
        <f>+AS19-AU19</f>
        <v>1014</v>
      </c>
      <c r="AV20" s="19">
        <f>+AV19-AX19</f>
        <v>2122</v>
      </c>
      <c r="AY20" s="19">
        <f>+AY19-BA19</f>
        <v>1976</v>
      </c>
      <c r="BB20" s="19">
        <f>+BB19-BD19</f>
        <v>256</v>
      </c>
      <c r="BE20" s="19">
        <f>+BE19-BG19</f>
        <v>539</v>
      </c>
      <c r="BH20" s="19">
        <f>+BH19-BJ19</f>
        <v>96</v>
      </c>
      <c r="BK20" s="19">
        <f>+BK19-BM19</f>
        <v>2399</v>
      </c>
      <c r="BN20" s="19">
        <f>+BN19-BP19</f>
        <v>1992</v>
      </c>
      <c r="BQ20" s="129">
        <f>SUM(BN19+BK19+BH19+BE19+BB19+AY19+AV19+AS19+AP19+AM19+AJ19+AG19+AD19+AA19+X19+U19+R19+O19+L19+I19+F19+C19)</f>
        <v>36674</v>
      </c>
      <c r="BR20" s="129">
        <f>SUM(BO19+BL19+BI19+BF19+BC19+AZ19+AW19+AT19+AQ19+AN19+AK19+AH19+AE19+AB19+Y19+V19+S19+P19+M19+J19+G19+D19)</f>
        <v>22034</v>
      </c>
      <c r="BS20" s="129">
        <f>SUM(BP19+BM19+BJ19+BG19+BD19+BA19+AX19+AU19+AR19+AO19+AL19+AI19+AF19+AC19+Z19+W19+T19+Q19+N19+K19+H19+E19)</f>
        <v>4185</v>
      </c>
      <c r="BT20" s="21"/>
    </row>
    <row r="21" spans="1:72" ht="14">
      <c r="C21" s="101" t="s">
        <v>37</v>
      </c>
      <c r="D21" s="144" t="s">
        <v>44</v>
      </c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17"/>
      <c r="S21" s="102"/>
      <c r="T21" s="102"/>
      <c r="BN21" s="139"/>
      <c r="BO21" s="139"/>
      <c r="BP21" s="139"/>
      <c r="BQ21" s="22">
        <f>+BQ20-BS20</f>
        <v>32489</v>
      </c>
      <c r="BR21" s="22">
        <f>+BR20</f>
        <v>22034</v>
      </c>
      <c r="BT21" s="23">
        <f>+BR21/BQ21</f>
        <v>0.67819877496998981</v>
      </c>
    </row>
    <row r="22" spans="1:72" ht="16">
      <c r="C22" s="101"/>
      <c r="D22" s="103"/>
      <c r="E22" s="103"/>
      <c r="F22" s="103"/>
      <c r="G22" s="103"/>
      <c r="H22" s="103"/>
      <c r="I22" s="140" t="s">
        <v>47</v>
      </c>
      <c r="J22" s="140"/>
      <c r="K22" s="140"/>
      <c r="L22" s="140"/>
      <c r="M22" s="103"/>
      <c r="N22" s="103"/>
      <c r="O22" s="103"/>
      <c r="P22" s="102"/>
      <c r="Q22" s="103"/>
      <c r="R22" s="138"/>
      <c r="S22" s="138"/>
      <c r="T22" s="138"/>
      <c r="U22" s="139"/>
      <c r="V22" s="139"/>
      <c r="W22" s="139"/>
      <c r="BN22" s="134" t="s">
        <v>46</v>
      </c>
      <c r="BO22" s="135"/>
      <c r="BP22" s="136"/>
    </row>
    <row r="23" spans="1:72" ht="14">
      <c r="C23" s="137">
        <v>43500</v>
      </c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02"/>
      <c r="T23" s="102"/>
    </row>
    <row r="24" spans="1:72">
      <c r="A24" s="74" t="s">
        <v>39</v>
      </c>
      <c r="B24" s="74"/>
      <c r="C24" s="75"/>
    </row>
    <row r="25" spans="1:72">
      <c r="A25" s="74" t="s">
        <v>40</v>
      </c>
      <c r="B25" s="74"/>
      <c r="C25" s="75"/>
      <c r="BQ25" s="24"/>
    </row>
    <row r="26" spans="1:72">
      <c r="A26" s="74" t="s">
        <v>41</v>
      </c>
      <c r="B26" s="74"/>
      <c r="C26" s="75"/>
    </row>
    <row r="27" spans="1:72">
      <c r="AE27" t="s">
        <v>43</v>
      </c>
    </row>
  </sheetData>
  <mergeCells count="35">
    <mergeCell ref="A2:B2"/>
    <mergeCell ref="AY1:BA1"/>
    <mergeCell ref="BB1:BD1"/>
    <mergeCell ref="BE1:BG1"/>
    <mergeCell ref="BH1:BJ1"/>
    <mergeCell ref="C1:E1"/>
    <mergeCell ref="A1:B1"/>
    <mergeCell ref="BQ1:BS1"/>
    <mergeCell ref="BN1:BP1"/>
    <mergeCell ref="AS1:AU1"/>
    <mergeCell ref="F1:H1"/>
    <mergeCell ref="I1:K1"/>
    <mergeCell ref="L1:N1"/>
    <mergeCell ref="BK1:BM1"/>
    <mergeCell ref="AD1:AF1"/>
    <mergeCell ref="AG1:AI1"/>
    <mergeCell ref="O1:Q1"/>
    <mergeCell ref="R1:T1"/>
    <mergeCell ref="U1:W1"/>
    <mergeCell ref="X1:Z1"/>
    <mergeCell ref="AM1:AO1"/>
    <mergeCell ref="AP1:AR1"/>
    <mergeCell ref="AV1:AX1"/>
    <mergeCell ref="AA1:AC1"/>
    <mergeCell ref="AJ1:AL1"/>
    <mergeCell ref="A5:A10"/>
    <mergeCell ref="A17:A18"/>
    <mergeCell ref="D21:Q21"/>
    <mergeCell ref="A11:A16"/>
    <mergeCell ref="BN21:BP21"/>
    <mergeCell ref="BN22:BP22"/>
    <mergeCell ref="C23:R23"/>
    <mergeCell ref="R22:T22"/>
    <mergeCell ref="U22:W22"/>
    <mergeCell ref="I22:L22"/>
  </mergeCells>
  <phoneticPr fontId="3" type="noConversion"/>
  <pageMargins left="0.15748031496062992" right="0.15748031496062992" top="0.98425196850393704" bottom="0.98425196850393704" header="0.51181102362204722" footer="0.51181102362204722"/>
  <headerFooter alignWithMargins="0"/>
  <ignoredErrors>
    <ignoredError sqref="BS17" evalError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 regionale </vt:lpstr>
    </vt:vector>
  </TitlesOfParts>
  <Company>Min.Finanze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Vincenzo Patricelli</cp:lastModifiedBy>
  <cp:lastPrinted>2019-04-04T09:39:56Z</cp:lastPrinted>
  <dcterms:created xsi:type="dcterms:W3CDTF">2002-12-18T09:05:54Z</dcterms:created>
  <dcterms:modified xsi:type="dcterms:W3CDTF">2019-04-04T11:36:27Z</dcterms:modified>
</cp:coreProperties>
</file>